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lections\Voter Turnout\Historic Turnout - Stats Graphs Charts\"/>
    </mc:Choice>
  </mc:AlternateContent>
  <xr:revisionPtr revIDLastSave="0" documentId="13_ncr:1_{50DC8822-24C7-4245-8704-2F3645D5C186}" xr6:coauthVersionLast="47" xr6:coauthVersionMax="47" xr10:uidLastSave="{00000000-0000-0000-0000-000000000000}"/>
  <bookViews>
    <workbookView xWindow="-120" yWindow="-120" windowWidth="29040" windowHeight="15840" xr2:uid="{BF80790E-5BAB-47DD-92DA-9F2A320BAD44}"/>
  </bookViews>
  <sheets>
    <sheet name="Mpls Historic Voter Turno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F53" i="1" s="1"/>
  <c r="H53" i="1"/>
  <c r="E53" i="1"/>
  <c r="K53" i="1" s="1"/>
  <c r="U52" i="1" l="1"/>
  <c r="R52" i="1"/>
  <c r="P51" i="1"/>
  <c r="P52" i="1"/>
  <c r="R51" i="1" l="1"/>
  <c r="U51" i="1"/>
  <c r="K51" i="1"/>
  <c r="F51" i="1"/>
  <c r="H51" i="1"/>
  <c r="U50" i="1"/>
  <c r="P50" i="1"/>
  <c r="R50" i="1"/>
  <c r="S50" i="1"/>
  <c r="S49" i="1" l="1"/>
  <c r="P49" i="1" s="1"/>
  <c r="R49" i="1"/>
  <c r="O49" i="1"/>
  <c r="U49" i="1" s="1"/>
  <c r="H49" i="1" l="1"/>
  <c r="I49" i="1"/>
  <c r="F49" i="1" s="1"/>
  <c r="E49" i="1"/>
  <c r="K49" i="1" s="1"/>
  <c r="I48" i="1" l="1"/>
  <c r="F48" i="1" s="1"/>
  <c r="H48" i="1"/>
  <c r="E48" i="1"/>
  <c r="K48" i="1" s="1"/>
  <c r="S47" i="1"/>
  <c r="P47" i="1" s="1"/>
  <c r="R47" i="1"/>
  <c r="O47" i="1"/>
  <c r="U47" i="1" s="1"/>
  <c r="I47" i="1"/>
  <c r="F47" i="1" s="1"/>
  <c r="H47" i="1"/>
  <c r="E47" i="1"/>
  <c r="K47" i="1" s="1"/>
  <c r="S46" i="1"/>
  <c r="P46" i="1" s="1"/>
  <c r="R46" i="1"/>
  <c r="O46" i="1"/>
  <c r="U46" i="1" s="1"/>
  <c r="I46" i="1"/>
  <c r="H46" i="1"/>
  <c r="F46" i="1"/>
  <c r="E46" i="1"/>
  <c r="K46" i="1" s="1"/>
  <c r="S45" i="1"/>
  <c r="P45" i="1" s="1"/>
  <c r="R45" i="1"/>
  <c r="O45" i="1"/>
  <c r="U45" i="1" s="1"/>
  <c r="S44" i="1"/>
  <c r="P44" i="1" s="1"/>
  <c r="R44" i="1"/>
  <c r="O44" i="1"/>
  <c r="U44" i="1" s="1"/>
  <c r="I44" i="1"/>
  <c r="F44" i="1" s="1"/>
  <c r="H44" i="1"/>
  <c r="E44" i="1"/>
  <c r="K44" i="1" s="1"/>
  <c r="S43" i="1"/>
  <c r="P43" i="1" s="1"/>
  <c r="R43" i="1"/>
  <c r="O43" i="1"/>
  <c r="U43" i="1" s="1"/>
  <c r="H43" i="1"/>
  <c r="F43" i="1"/>
  <c r="E43" i="1"/>
  <c r="K43" i="1" s="1"/>
  <c r="S42" i="1"/>
  <c r="P42" i="1" s="1"/>
  <c r="R42" i="1"/>
  <c r="O42" i="1"/>
  <c r="U42" i="1" s="1"/>
  <c r="K42" i="1"/>
  <c r="H42" i="1"/>
  <c r="F42" i="1"/>
  <c r="E42" i="1"/>
  <c r="S41" i="1"/>
  <c r="P41" i="1" s="1"/>
  <c r="R41" i="1"/>
  <c r="O41" i="1"/>
  <c r="U41" i="1" s="1"/>
  <c r="S40" i="1"/>
  <c r="R40" i="1"/>
  <c r="P40" i="1"/>
  <c r="O40" i="1"/>
  <c r="U40" i="1" s="1"/>
  <c r="I40" i="1"/>
  <c r="F40" i="1" s="1"/>
  <c r="H40" i="1"/>
  <c r="E40" i="1"/>
  <c r="K40" i="1" s="1"/>
  <c r="S39" i="1"/>
  <c r="P39" i="1" s="1"/>
  <c r="R39" i="1"/>
  <c r="O39" i="1"/>
  <c r="U39" i="1" s="1"/>
  <c r="I39" i="1"/>
  <c r="F39" i="1" s="1"/>
  <c r="H39" i="1"/>
  <c r="E39" i="1"/>
  <c r="K39" i="1" s="1"/>
  <c r="U38" i="1"/>
  <c r="S38" i="1"/>
  <c r="R38" i="1"/>
  <c r="P38" i="1"/>
  <c r="S37" i="1"/>
  <c r="R37" i="1"/>
  <c r="P37" i="1"/>
  <c r="O37" i="1"/>
  <c r="U37" i="1" s="1"/>
  <c r="K37" i="1"/>
  <c r="I37" i="1"/>
  <c r="F37" i="1" s="1"/>
  <c r="H37" i="1"/>
  <c r="S36" i="1"/>
  <c r="P36" i="1" s="1"/>
  <c r="R36" i="1"/>
  <c r="O36" i="1"/>
  <c r="U36" i="1" s="1"/>
  <c r="I36" i="1"/>
  <c r="F36" i="1" s="1"/>
  <c r="H36" i="1"/>
  <c r="U35" i="1"/>
  <c r="S35" i="1"/>
  <c r="P35" i="1" s="1"/>
  <c r="R35" i="1"/>
  <c r="K35" i="1"/>
  <c r="I35" i="1"/>
  <c r="H35" i="1"/>
  <c r="F35" i="1"/>
  <c r="U34" i="1"/>
  <c r="S34" i="1"/>
  <c r="P34" i="1" s="1"/>
  <c r="R34" i="1"/>
  <c r="K34" i="1"/>
  <c r="I34" i="1"/>
  <c r="F34" i="1" s="1"/>
  <c r="H34" i="1"/>
  <c r="U33" i="1"/>
  <c r="S33" i="1"/>
  <c r="P33" i="1" s="1"/>
  <c r="R33" i="1"/>
  <c r="K33" i="1"/>
  <c r="I33" i="1"/>
  <c r="H33" i="1"/>
  <c r="F33" i="1"/>
  <c r="U32" i="1"/>
  <c r="S32" i="1"/>
  <c r="P32" i="1" s="1"/>
  <c r="R32" i="1"/>
  <c r="K32" i="1"/>
  <c r="I32" i="1"/>
  <c r="F32" i="1" s="1"/>
  <c r="H32" i="1"/>
  <c r="U31" i="1"/>
  <c r="S31" i="1"/>
  <c r="R31" i="1"/>
  <c r="P31" i="1"/>
  <c r="K31" i="1"/>
  <c r="I31" i="1"/>
  <c r="F31" i="1" s="1"/>
  <c r="H31" i="1"/>
  <c r="U30" i="1"/>
  <c r="S30" i="1"/>
  <c r="P30" i="1" s="1"/>
  <c r="R30" i="1"/>
  <c r="K30" i="1"/>
  <c r="I30" i="1"/>
  <c r="H30" i="1"/>
  <c r="F30" i="1"/>
  <c r="U29" i="1"/>
  <c r="S29" i="1"/>
  <c r="P29" i="1" s="1"/>
  <c r="R29" i="1"/>
  <c r="K29" i="1"/>
  <c r="I29" i="1"/>
  <c r="F29" i="1" s="1"/>
  <c r="H29" i="1"/>
  <c r="U28" i="1"/>
  <c r="S28" i="1"/>
  <c r="P28" i="1" s="1"/>
  <c r="R28" i="1"/>
  <c r="K28" i="1"/>
  <c r="I28" i="1"/>
  <c r="F28" i="1" s="1"/>
  <c r="H28" i="1"/>
  <c r="U27" i="1"/>
  <c r="S27" i="1"/>
  <c r="P27" i="1" s="1"/>
  <c r="R27" i="1"/>
  <c r="K27" i="1"/>
  <c r="I27" i="1"/>
  <c r="H27" i="1"/>
  <c r="F27" i="1"/>
  <c r="U26" i="1"/>
  <c r="S26" i="1"/>
  <c r="P26" i="1" s="1"/>
  <c r="R26" i="1"/>
  <c r="K26" i="1"/>
  <c r="I26" i="1"/>
  <c r="F26" i="1" s="1"/>
  <c r="H26" i="1"/>
  <c r="U25" i="1"/>
  <c r="S25" i="1"/>
  <c r="R25" i="1"/>
  <c r="P25" i="1"/>
  <c r="K25" i="1"/>
  <c r="I25" i="1"/>
  <c r="F25" i="1" s="1"/>
  <c r="H25" i="1"/>
  <c r="U24" i="1"/>
  <c r="S24" i="1"/>
  <c r="P24" i="1" s="1"/>
  <c r="R24" i="1"/>
  <c r="K24" i="1"/>
  <c r="I24" i="1"/>
  <c r="H24" i="1"/>
  <c r="F24" i="1"/>
  <c r="U23" i="1"/>
  <c r="S23" i="1"/>
  <c r="P23" i="1" s="1"/>
  <c r="R23" i="1"/>
  <c r="K23" i="1"/>
  <c r="I23" i="1"/>
  <c r="F23" i="1" s="1"/>
  <c r="H23" i="1"/>
  <c r="K22" i="1"/>
  <c r="I22" i="1"/>
  <c r="H22" i="1"/>
  <c r="F22" i="1"/>
  <c r="U21" i="1"/>
  <c r="S21" i="1"/>
  <c r="P21" i="1" s="1"/>
  <c r="R21" i="1"/>
  <c r="K21" i="1"/>
  <c r="I21" i="1"/>
  <c r="F21" i="1" s="1"/>
  <c r="H21" i="1"/>
  <c r="U20" i="1"/>
  <c r="S20" i="1"/>
  <c r="P20" i="1" s="1"/>
  <c r="R20" i="1"/>
  <c r="K20" i="1"/>
  <c r="I20" i="1"/>
  <c r="F20" i="1" s="1"/>
  <c r="H20" i="1"/>
  <c r="U19" i="1"/>
  <c r="P19" i="1"/>
  <c r="K19" i="1"/>
  <c r="F19" i="1"/>
  <c r="U18" i="1"/>
  <c r="P18" i="1"/>
  <c r="K18" i="1"/>
  <c r="F18" i="1"/>
  <c r="U17" i="1"/>
  <c r="P17" i="1"/>
  <c r="K17" i="1"/>
  <c r="F17" i="1"/>
  <c r="U16" i="1"/>
  <c r="S16" i="1"/>
  <c r="P16" i="1" s="1"/>
  <c r="R16" i="1"/>
  <c r="K16" i="1"/>
  <c r="I16" i="1"/>
  <c r="F16" i="1" s="1"/>
  <c r="H16" i="1"/>
  <c r="U15" i="1"/>
  <c r="P15" i="1"/>
  <c r="K15" i="1"/>
  <c r="F15" i="1"/>
  <c r="U14" i="1"/>
  <c r="S14" i="1"/>
  <c r="P14" i="1" s="1"/>
  <c r="R14" i="1"/>
  <c r="K14" i="1"/>
  <c r="I14" i="1"/>
  <c r="F14" i="1" s="1"/>
  <c r="H14" i="1"/>
  <c r="U13" i="1"/>
  <c r="P13" i="1"/>
  <c r="K13" i="1"/>
  <c r="F13" i="1"/>
  <c r="U12" i="1"/>
  <c r="P12" i="1"/>
  <c r="K12" i="1"/>
  <c r="F12" i="1"/>
  <c r="U11" i="1"/>
  <c r="P11" i="1"/>
  <c r="K11" i="1"/>
  <c r="F11" i="1"/>
  <c r="U10" i="1"/>
  <c r="P10" i="1"/>
  <c r="K10" i="1"/>
  <c r="F10" i="1"/>
  <c r="U9" i="1"/>
  <c r="P9" i="1"/>
  <c r="K9" i="1"/>
  <c r="F9" i="1"/>
  <c r="U8" i="1"/>
  <c r="P8" i="1"/>
  <c r="K8" i="1"/>
  <c r="F8" i="1"/>
  <c r="U7" i="1"/>
  <c r="P7" i="1"/>
  <c r="K7" i="1"/>
  <c r="F7" i="1"/>
  <c r="U6" i="1"/>
  <c r="P6" i="1"/>
  <c r="K6" i="1"/>
  <c r="F6" i="1"/>
  <c r="U5" i="1"/>
  <c r="K5" i="1"/>
  <c r="U4" i="1"/>
  <c r="K4" i="1"/>
  <c r="U3" i="1"/>
  <c r="K3" i="1"/>
</calcChain>
</file>

<file path=xl/sharedStrings.xml><?xml version="1.0" encoding="utf-8"?>
<sst xmlns="http://schemas.openxmlformats.org/spreadsheetml/2006/main" count="299" uniqueCount="34">
  <si>
    <t>PRIMARY</t>
  </si>
  <si>
    <t>GENERAL</t>
  </si>
  <si>
    <t>Year</t>
  </si>
  <si>
    <t>Number Pre-Registered</t>
  </si>
  <si>
    <t>Voters Registering at Polls</t>
  </si>
  <si>
    <t>Voters Registering By Absentee</t>
  </si>
  <si>
    <t>Total Registrations</t>
  </si>
  <si>
    <t>Percent Election Day Registrations</t>
  </si>
  <si>
    <t>Number of Absentee Ballots</t>
  </si>
  <si>
    <t>Percent Absentee Voting</t>
  </si>
  <si>
    <t>Voters at Polls</t>
  </si>
  <si>
    <t>Total Ballots Cast</t>
  </si>
  <si>
    <t>Overall Percent Registered Turnout</t>
  </si>
  <si>
    <t>N/A</t>
  </si>
  <si>
    <t>no data</t>
  </si>
  <si>
    <t>-</t>
  </si>
  <si>
    <t>1987*</t>
  </si>
  <si>
    <t>1991*</t>
  </si>
  <si>
    <t>1992 PNP</t>
  </si>
  <si>
    <t>1995*</t>
  </si>
  <si>
    <t>1999*</t>
  </si>
  <si>
    <t>2009**</t>
  </si>
  <si>
    <t>2013**</t>
  </si>
  <si>
    <t>2017**</t>
  </si>
  <si>
    <t>* School Board only election in years 1987, 1991, 1995, 1999</t>
  </si>
  <si>
    <t>**Ranked Choice Voting, no Primary</t>
  </si>
  <si>
    <t>PNP (Presidential Nomination Primary)</t>
  </si>
  <si>
    <t>2014 HC District 3 Special</t>
  </si>
  <si>
    <t>2020 60A Special</t>
  </si>
  <si>
    <t>2021**</t>
  </si>
  <si>
    <t>2023** (Council only)</t>
  </si>
  <si>
    <t>2020 Presidential Primary</t>
  </si>
  <si>
    <t>2024 Presidential Primary</t>
  </si>
  <si>
    <t>Updated: 3/7/2024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</si>
</sst>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/>
    <xf numFmtId="0" fontId="0" fillId="0" borderId="9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0" fillId="0" borderId="11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4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  <xf numFmtId="0" fontId="0" fillId="4" borderId="12" xfId="0" applyFill="1" applyBorder="1" applyAlignment="1">
      <alignment horizontal="left"/>
    </xf>
    <xf numFmtId="3" fontId="0" fillId="4" borderId="13" xfId="0" applyNumberFormat="1" applyFill="1" applyBorder="1" applyAlignment="1">
      <alignment horizontal="right"/>
    </xf>
    <xf numFmtId="3" fontId="0" fillId="4" borderId="14" xfId="0" applyNumberFormat="1" applyFill="1" applyBorder="1" applyAlignment="1">
      <alignment horizontal="right"/>
    </xf>
    <xf numFmtId="1" fontId="0" fillId="4" borderId="14" xfId="1" applyNumberFormat="1" applyFont="1" applyFill="1" applyBorder="1" applyAlignment="1">
      <alignment horizontal="right"/>
    </xf>
    <xf numFmtId="164" fontId="0" fillId="4" borderId="14" xfId="1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right"/>
    </xf>
    <xf numFmtId="164" fontId="4" fillId="4" borderId="14" xfId="1" applyNumberFormat="1" applyFont="1" applyFill="1" applyBorder="1" applyAlignment="1">
      <alignment horizontal="right"/>
    </xf>
    <xf numFmtId="3" fontId="4" fillId="4" borderId="14" xfId="1" applyNumberFormat="1" applyFont="1" applyFill="1" applyBorder="1" applyAlignment="1">
      <alignment horizontal="right"/>
    </xf>
    <xf numFmtId="164" fontId="0" fillId="4" borderId="12" xfId="1" applyNumberFormat="1" applyFont="1" applyFill="1" applyBorder="1" applyAlignment="1">
      <alignment horizontal="right"/>
    </xf>
    <xf numFmtId="3" fontId="0" fillId="4" borderId="14" xfId="1" applyNumberFormat="1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1" fontId="4" fillId="4" borderId="14" xfId="1" applyNumberFormat="1" applyFont="1" applyFill="1" applyBorder="1" applyAlignment="1">
      <alignment horizontal="right"/>
    </xf>
    <xf numFmtId="1" fontId="4" fillId="0" borderId="11" xfId="1" applyNumberFormat="1" applyFont="1" applyBorder="1" applyAlignment="1">
      <alignment horizontal="right"/>
    </xf>
    <xf numFmtId="3" fontId="0" fillId="5" borderId="13" xfId="0" applyNumberFormat="1" applyFill="1" applyBorder="1" applyAlignment="1">
      <alignment horizontal="right"/>
    </xf>
    <xf numFmtId="3" fontId="0" fillId="5" borderId="14" xfId="0" applyNumberFormat="1" applyFill="1" applyBorder="1" applyAlignment="1">
      <alignment horizontal="right"/>
    </xf>
    <xf numFmtId="164" fontId="0" fillId="5" borderId="14" xfId="1" applyNumberFormat="1" applyFont="1" applyFill="1" applyBorder="1" applyAlignment="1">
      <alignment horizontal="right"/>
    </xf>
    <xf numFmtId="1" fontId="0" fillId="5" borderId="14" xfId="1" applyNumberFormat="1" applyFont="1" applyFill="1" applyBorder="1" applyAlignment="1">
      <alignment horizontal="right"/>
    </xf>
    <xf numFmtId="164" fontId="0" fillId="5" borderId="12" xfId="1" applyNumberFormat="1" applyFont="1" applyFill="1" applyBorder="1" applyAlignment="1">
      <alignment horizontal="right"/>
    </xf>
    <xf numFmtId="1" fontId="0" fillId="5" borderId="13" xfId="0" applyNumberFormat="1" applyFill="1" applyBorder="1" applyAlignment="1">
      <alignment horizontal="right"/>
    </xf>
    <xf numFmtId="3" fontId="0" fillId="5" borderId="14" xfId="1" applyNumberFormat="1" applyFont="1" applyFill="1" applyBorder="1" applyAlignment="1">
      <alignment horizontal="right"/>
    </xf>
    <xf numFmtId="3" fontId="0" fillId="5" borderId="13" xfId="0" applyNumberFormat="1" applyFill="1" applyBorder="1"/>
    <xf numFmtId="3" fontId="0" fillId="5" borderId="14" xfId="0" applyNumberFormat="1" applyFill="1" applyBorder="1"/>
    <xf numFmtId="164" fontId="0" fillId="5" borderId="14" xfId="0" applyNumberFormat="1" applyFill="1" applyBorder="1"/>
    <xf numFmtId="164" fontId="0" fillId="5" borderId="14" xfId="1" applyNumberFormat="1" applyFont="1" applyFill="1" applyBorder="1"/>
    <xf numFmtId="1" fontId="0" fillId="5" borderId="14" xfId="1" applyNumberFormat="1" applyFont="1" applyFill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3" fontId="0" fillId="0" borderId="0" xfId="0" applyNumberFormat="1"/>
    <xf numFmtId="164" fontId="0" fillId="4" borderId="11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164" fontId="0" fillId="0" borderId="14" xfId="1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8908-05D4-4915-9329-FA3B4D60BBB1}">
  <dimension ref="A1:U58"/>
  <sheetViews>
    <sheetView tabSelected="1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A53" sqref="A53"/>
    </sheetView>
  </sheetViews>
  <sheetFormatPr defaultRowHeight="15" x14ac:dyDescent="0.25"/>
  <cols>
    <col min="1" max="1" width="23.5703125" customWidth="1"/>
    <col min="2" max="2" width="11.7109375" bestFit="1" customWidth="1"/>
    <col min="3" max="4" width="11" bestFit="1" customWidth="1"/>
    <col min="5" max="5" width="11.7109375" bestFit="1" customWidth="1"/>
    <col min="6" max="6" width="11.85546875" bestFit="1" customWidth="1"/>
    <col min="7" max="7" width="10.5703125" bestFit="1" customWidth="1"/>
    <col min="8" max="8" width="9.5703125" bestFit="1" customWidth="1"/>
    <col min="9" max="9" width="9" bestFit="1" customWidth="1"/>
    <col min="10" max="10" width="11.85546875" bestFit="1" customWidth="1"/>
    <col min="11" max="11" width="10.5703125" bestFit="1" customWidth="1"/>
    <col min="12" max="13" width="11.85546875" customWidth="1"/>
    <col min="14" max="14" width="11" bestFit="1" customWidth="1"/>
    <col min="15" max="15" width="11.7109375" bestFit="1" customWidth="1"/>
    <col min="16" max="16" width="11.85546875" bestFit="1" customWidth="1"/>
    <col min="17" max="17" width="10.5703125" bestFit="1" customWidth="1"/>
    <col min="18" max="18" width="9.5703125" bestFit="1" customWidth="1"/>
    <col min="19" max="21" width="11.85546875" customWidth="1"/>
  </cols>
  <sheetData>
    <row r="1" spans="1:21" ht="19.5" thickBot="1" x14ac:dyDescent="0.35">
      <c r="A1" s="1" t="s">
        <v>33</v>
      </c>
      <c r="B1" s="50" t="s">
        <v>0</v>
      </c>
      <c r="C1" s="50"/>
      <c r="D1" s="50"/>
      <c r="E1" s="51"/>
      <c r="F1" s="51"/>
      <c r="G1" s="51"/>
      <c r="H1" s="51"/>
      <c r="I1" s="51"/>
      <c r="J1" s="51"/>
      <c r="K1" s="52"/>
      <c r="L1" s="50" t="s">
        <v>1</v>
      </c>
      <c r="M1" s="50"/>
      <c r="N1" s="50"/>
      <c r="O1" s="51"/>
      <c r="P1" s="51"/>
      <c r="Q1" s="51"/>
      <c r="R1" s="51"/>
      <c r="S1" s="51"/>
      <c r="T1" s="51"/>
      <c r="U1" s="51"/>
    </row>
    <row r="2" spans="1:21" ht="61.5" thickTop="1" thickBot="1" x14ac:dyDescent="0.3">
      <c r="A2" s="42" t="s">
        <v>2</v>
      </c>
      <c r="B2" s="43" t="s">
        <v>3</v>
      </c>
      <c r="C2" s="43" t="s">
        <v>4</v>
      </c>
      <c r="D2" s="43" t="s">
        <v>5</v>
      </c>
      <c r="E2" s="44" t="s">
        <v>6</v>
      </c>
      <c r="F2" s="44" t="s">
        <v>7</v>
      </c>
      <c r="G2" s="44" t="s">
        <v>8</v>
      </c>
      <c r="H2" s="44" t="s">
        <v>9</v>
      </c>
      <c r="I2" s="44" t="s">
        <v>10</v>
      </c>
      <c r="J2" s="44" t="s">
        <v>11</v>
      </c>
      <c r="K2" s="45" t="s">
        <v>12</v>
      </c>
      <c r="L2" s="46" t="s">
        <v>3</v>
      </c>
      <c r="M2" s="43" t="s">
        <v>4</v>
      </c>
      <c r="N2" s="43" t="s">
        <v>5</v>
      </c>
      <c r="O2" s="44" t="s">
        <v>6</v>
      </c>
      <c r="P2" s="44" t="s">
        <v>7</v>
      </c>
      <c r="Q2" s="44" t="s">
        <v>8</v>
      </c>
      <c r="R2" s="44" t="s">
        <v>9</v>
      </c>
      <c r="S2" s="44" t="s">
        <v>10</v>
      </c>
      <c r="T2" s="44" t="s">
        <v>11</v>
      </c>
      <c r="U2" s="44" t="s">
        <v>12</v>
      </c>
    </row>
    <row r="3" spans="1:21" ht="15.75" thickTop="1" x14ac:dyDescent="0.25">
      <c r="A3" s="2">
        <v>1968</v>
      </c>
      <c r="B3" s="3">
        <v>236925</v>
      </c>
      <c r="C3" s="4" t="s">
        <v>13</v>
      </c>
      <c r="D3" s="5" t="s">
        <v>13</v>
      </c>
      <c r="E3" s="4" t="s">
        <v>13</v>
      </c>
      <c r="F3" s="6" t="s">
        <v>13</v>
      </c>
      <c r="G3" s="7" t="s">
        <v>14</v>
      </c>
      <c r="H3" s="8" t="s">
        <v>14</v>
      </c>
      <c r="I3" s="9" t="s">
        <v>14</v>
      </c>
      <c r="J3" s="4">
        <v>69754</v>
      </c>
      <c r="K3" s="10">
        <f t="shared" ref="K3:K4" si="0">J3/B3</f>
        <v>0.29441384404347365</v>
      </c>
      <c r="L3" s="3">
        <v>258030</v>
      </c>
      <c r="M3" s="4" t="s">
        <v>13</v>
      </c>
      <c r="N3" s="4" t="s">
        <v>13</v>
      </c>
      <c r="O3" s="4" t="s">
        <v>13</v>
      </c>
      <c r="P3" s="6" t="s">
        <v>13</v>
      </c>
      <c r="Q3" s="7" t="s">
        <v>14</v>
      </c>
      <c r="R3" s="8" t="s">
        <v>14</v>
      </c>
      <c r="S3" s="9" t="s">
        <v>14</v>
      </c>
      <c r="T3" s="4">
        <v>194694</v>
      </c>
      <c r="U3" s="10">
        <f t="shared" ref="U3:U4" si="1">T3/L3</f>
        <v>0.75454016974770377</v>
      </c>
    </row>
    <row r="4" spans="1:21" x14ac:dyDescent="0.25">
      <c r="A4" s="12">
        <v>1970</v>
      </c>
      <c r="B4" s="13">
        <v>222748</v>
      </c>
      <c r="C4" s="14" t="s">
        <v>13</v>
      </c>
      <c r="D4" s="15" t="s">
        <v>13</v>
      </c>
      <c r="E4" s="14" t="s">
        <v>13</v>
      </c>
      <c r="F4" s="16" t="s">
        <v>13</v>
      </c>
      <c r="G4" s="17" t="s">
        <v>14</v>
      </c>
      <c r="H4" s="18" t="s">
        <v>14</v>
      </c>
      <c r="I4" s="19" t="s">
        <v>14</v>
      </c>
      <c r="J4" s="14">
        <v>88061</v>
      </c>
      <c r="K4" s="20">
        <f t="shared" si="0"/>
        <v>0.3953391276240415</v>
      </c>
      <c r="L4" s="13">
        <v>227745</v>
      </c>
      <c r="M4" s="14" t="s">
        <v>13</v>
      </c>
      <c r="N4" s="14" t="s">
        <v>13</v>
      </c>
      <c r="O4" s="14" t="s">
        <v>13</v>
      </c>
      <c r="P4" s="16" t="s">
        <v>13</v>
      </c>
      <c r="Q4" s="17" t="s">
        <v>14</v>
      </c>
      <c r="R4" s="18" t="s">
        <v>14</v>
      </c>
      <c r="S4" s="19" t="s">
        <v>14</v>
      </c>
      <c r="T4" s="14">
        <v>153299</v>
      </c>
      <c r="U4" s="20">
        <f t="shared" si="1"/>
        <v>0.67311686315835695</v>
      </c>
    </row>
    <row r="5" spans="1:21" x14ac:dyDescent="0.25">
      <c r="A5" s="22">
        <v>1972</v>
      </c>
      <c r="B5" s="3">
        <v>244730</v>
      </c>
      <c r="C5" s="4" t="s">
        <v>13</v>
      </c>
      <c r="D5" s="5" t="s">
        <v>13</v>
      </c>
      <c r="E5" s="4" t="s">
        <v>13</v>
      </c>
      <c r="F5" s="6" t="s">
        <v>13</v>
      </c>
      <c r="G5" s="7" t="s">
        <v>14</v>
      </c>
      <c r="H5" s="8" t="s">
        <v>14</v>
      </c>
      <c r="I5" s="9" t="s">
        <v>14</v>
      </c>
      <c r="J5" s="4">
        <v>57646</v>
      </c>
      <c r="K5" s="10">
        <f>J5/B5</f>
        <v>0.23554938095043518</v>
      </c>
      <c r="L5" s="3">
        <v>269086</v>
      </c>
      <c r="M5" s="4" t="s">
        <v>13</v>
      </c>
      <c r="N5" s="4" t="s">
        <v>13</v>
      </c>
      <c r="O5" s="4" t="s">
        <v>13</v>
      </c>
      <c r="P5" s="6" t="s">
        <v>13</v>
      </c>
      <c r="Q5" s="7" t="s">
        <v>14</v>
      </c>
      <c r="R5" s="8" t="s">
        <v>14</v>
      </c>
      <c r="S5" s="9" t="s">
        <v>14</v>
      </c>
      <c r="T5" s="4">
        <v>198045</v>
      </c>
      <c r="U5" s="10">
        <f>T5/L5</f>
        <v>0.73599146741190546</v>
      </c>
    </row>
    <row r="6" spans="1:21" x14ac:dyDescent="0.25">
      <c r="A6" s="12">
        <v>1974</v>
      </c>
      <c r="B6" s="13">
        <v>242424</v>
      </c>
      <c r="C6" s="14">
        <v>1704</v>
      </c>
      <c r="D6" s="23" t="s">
        <v>14</v>
      </c>
      <c r="E6" s="14">
        <v>1704</v>
      </c>
      <c r="F6" s="16">
        <f>C6/J6</f>
        <v>4.7389937981477878E-2</v>
      </c>
      <c r="G6" s="17" t="s">
        <v>14</v>
      </c>
      <c r="H6" s="18" t="s">
        <v>14</v>
      </c>
      <c r="I6" s="19" t="s">
        <v>14</v>
      </c>
      <c r="J6" s="14">
        <v>35957</v>
      </c>
      <c r="K6" s="20">
        <f>J6/(B6+E6)</f>
        <v>0.14728748853060689</v>
      </c>
      <c r="L6" s="13">
        <v>243583</v>
      </c>
      <c r="M6" s="14">
        <v>12400</v>
      </c>
      <c r="N6" s="17" t="s">
        <v>14</v>
      </c>
      <c r="O6" s="14">
        <v>12400</v>
      </c>
      <c r="P6" s="16">
        <f>M6/T6</f>
        <v>9.7479678631511094E-2</v>
      </c>
      <c r="Q6" s="17" t="s">
        <v>14</v>
      </c>
      <c r="R6" s="18" t="s">
        <v>14</v>
      </c>
      <c r="S6" s="19" t="s">
        <v>14</v>
      </c>
      <c r="T6" s="14">
        <v>127206</v>
      </c>
      <c r="U6" s="20">
        <f t="shared" ref="U6:U21" si="2">T6/(L6+O6)</f>
        <v>0.49693143685322855</v>
      </c>
    </row>
    <row r="7" spans="1:21" x14ac:dyDescent="0.25">
      <c r="A7" s="22">
        <v>1976</v>
      </c>
      <c r="B7" s="3">
        <v>237557</v>
      </c>
      <c r="C7" s="4">
        <v>4679</v>
      </c>
      <c r="D7" s="24" t="s">
        <v>14</v>
      </c>
      <c r="E7" s="4">
        <v>4679</v>
      </c>
      <c r="F7" s="6">
        <f t="shared" ref="F7:F12" si="3">C7/J7</f>
        <v>8.2603629687168986E-2</v>
      </c>
      <c r="G7" s="7" t="s">
        <v>14</v>
      </c>
      <c r="H7" s="8" t="s">
        <v>14</v>
      </c>
      <c r="I7" s="9" t="s">
        <v>14</v>
      </c>
      <c r="J7" s="4">
        <v>56644</v>
      </c>
      <c r="K7" s="10">
        <f t="shared" ref="K7:K35" si="4">J7/(B7+E7)</f>
        <v>0.23383807526544362</v>
      </c>
      <c r="L7" s="3">
        <v>255493</v>
      </c>
      <c r="M7" s="4">
        <v>38760</v>
      </c>
      <c r="N7" s="7" t="s">
        <v>14</v>
      </c>
      <c r="O7" s="4">
        <v>38760</v>
      </c>
      <c r="P7" s="6">
        <f t="shared" ref="P7:P13" si="5">M7/T7</f>
        <v>0.19270639122977104</v>
      </c>
      <c r="Q7" s="7" t="s">
        <v>14</v>
      </c>
      <c r="R7" s="8" t="s">
        <v>14</v>
      </c>
      <c r="S7" s="9" t="s">
        <v>14</v>
      </c>
      <c r="T7" s="4">
        <v>201135</v>
      </c>
      <c r="U7" s="10">
        <f t="shared" si="2"/>
        <v>0.6835444328520015</v>
      </c>
    </row>
    <row r="8" spans="1:21" x14ac:dyDescent="0.25">
      <c r="A8" s="12">
        <v>1978</v>
      </c>
      <c r="B8" s="13">
        <v>230731</v>
      </c>
      <c r="C8" s="14">
        <v>8844</v>
      </c>
      <c r="D8" s="23" t="s">
        <v>14</v>
      </c>
      <c r="E8" s="14">
        <v>8844</v>
      </c>
      <c r="F8" s="16">
        <f t="shared" si="3"/>
        <v>0.10447479090866134</v>
      </c>
      <c r="G8" s="17" t="s">
        <v>14</v>
      </c>
      <c r="H8" s="18" t="s">
        <v>14</v>
      </c>
      <c r="I8" s="19" t="s">
        <v>14</v>
      </c>
      <c r="J8" s="14">
        <v>84652</v>
      </c>
      <c r="K8" s="20">
        <f t="shared" si="4"/>
        <v>0.3533423771261609</v>
      </c>
      <c r="L8" s="13">
        <v>237026</v>
      </c>
      <c r="M8" s="14">
        <v>19057</v>
      </c>
      <c r="N8" s="17" t="s">
        <v>14</v>
      </c>
      <c r="O8" s="14">
        <v>19057</v>
      </c>
      <c r="P8" s="16">
        <f t="shared" si="5"/>
        <v>0.12376684526708881</v>
      </c>
      <c r="Q8" s="17" t="s">
        <v>14</v>
      </c>
      <c r="R8" s="18" t="s">
        <v>14</v>
      </c>
      <c r="S8" s="19" t="s">
        <v>14</v>
      </c>
      <c r="T8" s="14">
        <v>153975</v>
      </c>
      <c r="U8" s="20">
        <f t="shared" si="2"/>
        <v>0.60126990077435827</v>
      </c>
    </row>
    <row r="9" spans="1:21" x14ac:dyDescent="0.25">
      <c r="A9" s="22">
        <v>1979</v>
      </c>
      <c r="B9" s="3">
        <v>234260</v>
      </c>
      <c r="C9" s="4">
        <v>5295</v>
      </c>
      <c r="D9" s="24" t="s">
        <v>14</v>
      </c>
      <c r="E9" s="4">
        <v>5295</v>
      </c>
      <c r="F9" s="6">
        <f t="shared" si="3"/>
        <v>7.7577870894013537E-2</v>
      </c>
      <c r="G9" s="7" t="s">
        <v>14</v>
      </c>
      <c r="H9" s="8" t="s">
        <v>14</v>
      </c>
      <c r="I9" s="9" t="s">
        <v>14</v>
      </c>
      <c r="J9" s="4">
        <v>68254</v>
      </c>
      <c r="K9" s="10">
        <f t="shared" si="4"/>
        <v>0.28491995575128887</v>
      </c>
      <c r="L9" s="3">
        <v>240743</v>
      </c>
      <c r="M9" s="4">
        <v>7955</v>
      </c>
      <c r="N9" s="7" t="s">
        <v>14</v>
      </c>
      <c r="O9" s="4">
        <v>7955</v>
      </c>
      <c r="P9" s="6">
        <f t="shared" si="5"/>
        <v>6.9732378439502446E-2</v>
      </c>
      <c r="Q9" s="7" t="s">
        <v>14</v>
      </c>
      <c r="R9" s="8" t="s">
        <v>14</v>
      </c>
      <c r="S9" s="9" t="s">
        <v>14</v>
      </c>
      <c r="T9" s="4">
        <v>114079</v>
      </c>
      <c r="U9" s="10">
        <f t="shared" si="2"/>
        <v>0.45870493530305834</v>
      </c>
    </row>
    <row r="10" spans="1:21" x14ac:dyDescent="0.25">
      <c r="A10" s="12">
        <v>1980</v>
      </c>
      <c r="B10" s="13">
        <v>240201</v>
      </c>
      <c r="C10" s="14">
        <v>2563</v>
      </c>
      <c r="D10" s="23" t="s">
        <v>14</v>
      </c>
      <c r="E10" s="14">
        <v>2563</v>
      </c>
      <c r="F10" s="16">
        <f t="shared" si="3"/>
        <v>7.6434450673983065E-2</v>
      </c>
      <c r="G10" s="17" t="s">
        <v>14</v>
      </c>
      <c r="H10" s="18" t="s">
        <v>14</v>
      </c>
      <c r="I10" s="19" t="s">
        <v>14</v>
      </c>
      <c r="J10" s="14">
        <v>33532</v>
      </c>
      <c r="K10" s="20">
        <f t="shared" si="4"/>
        <v>0.13812591652798603</v>
      </c>
      <c r="L10" s="13">
        <v>249437</v>
      </c>
      <c r="M10" s="14">
        <v>45092</v>
      </c>
      <c r="N10" s="17" t="s">
        <v>14</v>
      </c>
      <c r="O10" s="14">
        <v>45092</v>
      </c>
      <c r="P10" s="16">
        <f t="shared" si="5"/>
        <v>0.22412756164601444</v>
      </c>
      <c r="Q10" s="17" t="s">
        <v>14</v>
      </c>
      <c r="R10" s="18" t="s">
        <v>14</v>
      </c>
      <c r="S10" s="19" t="s">
        <v>14</v>
      </c>
      <c r="T10" s="14">
        <v>201189</v>
      </c>
      <c r="U10" s="20">
        <f t="shared" si="2"/>
        <v>0.68308723419425588</v>
      </c>
    </row>
    <row r="11" spans="1:21" x14ac:dyDescent="0.25">
      <c r="A11" s="22">
        <v>1981</v>
      </c>
      <c r="B11" s="3">
        <v>241113</v>
      </c>
      <c r="C11" s="4">
        <v>1785</v>
      </c>
      <c r="D11" s="24" t="s">
        <v>14</v>
      </c>
      <c r="E11" s="4">
        <v>1785</v>
      </c>
      <c r="F11" s="6">
        <f t="shared" si="3"/>
        <v>5.2935943060498224E-2</v>
      </c>
      <c r="G11" s="7" t="s">
        <v>14</v>
      </c>
      <c r="H11" s="8" t="s">
        <v>14</v>
      </c>
      <c r="I11" s="9" t="s">
        <v>14</v>
      </c>
      <c r="J11" s="4">
        <v>33720</v>
      </c>
      <c r="K11" s="10">
        <f t="shared" si="4"/>
        <v>0.13882370377689401</v>
      </c>
      <c r="L11" s="3">
        <v>235544</v>
      </c>
      <c r="M11" s="4">
        <v>8533</v>
      </c>
      <c r="N11" s="7" t="s">
        <v>14</v>
      </c>
      <c r="O11" s="4">
        <v>8533</v>
      </c>
      <c r="P11" s="6">
        <f t="shared" si="5"/>
        <v>7.8769304618338573E-2</v>
      </c>
      <c r="Q11" s="7" t="s">
        <v>14</v>
      </c>
      <c r="R11" s="8" t="s">
        <v>14</v>
      </c>
      <c r="S11" s="9" t="s">
        <v>14</v>
      </c>
      <c r="T11" s="4">
        <v>108329</v>
      </c>
      <c r="U11" s="10">
        <f t="shared" si="2"/>
        <v>0.44383124997439333</v>
      </c>
    </row>
    <row r="12" spans="1:21" x14ac:dyDescent="0.25">
      <c r="A12" s="12">
        <v>1982</v>
      </c>
      <c r="B12" s="13">
        <v>239572</v>
      </c>
      <c r="C12" s="14">
        <v>7211</v>
      </c>
      <c r="D12" s="23" t="s">
        <v>14</v>
      </c>
      <c r="E12" s="14">
        <v>7211</v>
      </c>
      <c r="F12" s="16">
        <f t="shared" si="3"/>
        <v>8.8245732117726239E-2</v>
      </c>
      <c r="G12" s="17" t="s">
        <v>14</v>
      </c>
      <c r="H12" s="18" t="s">
        <v>14</v>
      </c>
      <c r="I12" s="19" t="s">
        <v>14</v>
      </c>
      <c r="J12" s="14">
        <v>81715</v>
      </c>
      <c r="K12" s="20">
        <f t="shared" si="4"/>
        <v>0.33112086326853957</v>
      </c>
      <c r="L12" s="13">
        <v>244076</v>
      </c>
      <c r="M12" s="14">
        <v>26003</v>
      </c>
      <c r="N12" s="17" t="s">
        <v>14</v>
      </c>
      <c r="O12" s="14">
        <v>26003</v>
      </c>
      <c r="P12" s="16">
        <f t="shared" si="5"/>
        <v>0.15475673262907305</v>
      </c>
      <c r="Q12" s="17" t="s">
        <v>14</v>
      </c>
      <c r="R12" s="18" t="s">
        <v>14</v>
      </c>
      <c r="S12" s="19" t="s">
        <v>14</v>
      </c>
      <c r="T12" s="14">
        <v>168025</v>
      </c>
      <c r="U12" s="20">
        <f t="shared" si="2"/>
        <v>0.62213278337079148</v>
      </c>
    </row>
    <row r="13" spans="1:21" x14ac:dyDescent="0.25">
      <c r="A13" s="22">
        <v>1983</v>
      </c>
      <c r="B13" s="3">
        <v>240460</v>
      </c>
      <c r="C13" s="4">
        <v>1295</v>
      </c>
      <c r="D13" s="24" t="s">
        <v>14</v>
      </c>
      <c r="E13" s="4">
        <v>1295</v>
      </c>
      <c r="F13" s="6">
        <f>C13/J13</f>
        <v>4.9590258099103932E-2</v>
      </c>
      <c r="G13" s="7" t="s">
        <v>14</v>
      </c>
      <c r="H13" s="8" t="s">
        <v>14</v>
      </c>
      <c r="I13" s="9" t="s">
        <v>14</v>
      </c>
      <c r="J13" s="4">
        <v>26114</v>
      </c>
      <c r="K13" s="10">
        <f t="shared" si="4"/>
        <v>0.10801844842919485</v>
      </c>
      <c r="L13" s="3">
        <v>241624</v>
      </c>
      <c r="M13" s="4">
        <v>2789</v>
      </c>
      <c r="N13" s="7" t="s">
        <v>14</v>
      </c>
      <c r="O13" s="4">
        <v>2789</v>
      </c>
      <c r="P13" s="6">
        <f t="shared" si="5"/>
        <v>4.5488648225469726E-2</v>
      </c>
      <c r="Q13" s="7" t="s">
        <v>14</v>
      </c>
      <c r="R13" s="8" t="s">
        <v>14</v>
      </c>
      <c r="S13" s="9" t="s">
        <v>14</v>
      </c>
      <c r="T13" s="4">
        <v>61312</v>
      </c>
      <c r="U13" s="10">
        <f t="shared" si="2"/>
        <v>0.25085408713939111</v>
      </c>
    </row>
    <row r="14" spans="1:21" x14ac:dyDescent="0.25">
      <c r="A14" s="12">
        <v>1984</v>
      </c>
      <c r="B14" s="13">
        <v>240475</v>
      </c>
      <c r="C14" s="14">
        <v>4933</v>
      </c>
      <c r="D14" s="23" t="s">
        <v>14</v>
      </c>
      <c r="E14" s="14">
        <v>4933</v>
      </c>
      <c r="F14" s="16">
        <f>C14/I14</f>
        <v>0.10084016435331875</v>
      </c>
      <c r="G14" s="14">
        <v>947</v>
      </c>
      <c r="H14" s="16">
        <f t="shared" ref="H14" si="6">G14/J14</f>
        <v>1.8990895600208561E-2</v>
      </c>
      <c r="I14" s="21">
        <f>J14-G14</f>
        <v>48919</v>
      </c>
      <c r="J14" s="14">
        <v>49866</v>
      </c>
      <c r="K14" s="20">
        <f t="shared" si="4"/>
        <v>0.20319630981875081</v>
      </c>
      <c r="L14" s="13">
        <v>254198</v>
      </c>
      <c r="M14" s="14">
        <v>36318</v>
      </c>
      <c r="N14" s="17" t="s">
        <v>14</v>
      </c>
      <c r="O14" s="14">
        <v>36318</v>
      </c>
      <c r="P14" s="16">
        <f>M14/S14</f>
        <v>0.18603912569089781</v>
      </c>
      <c r="Q14" s="14">
        <v>5021</v>
      </c>
      <c r="R14" s="16">
        <f t="shared" ref="R14" si="7">Q14/T14</f>
        <v>2.5075160558934866E-2</v>
      </c>
      <c r="S14" s="21">
        <f>T14-Q14</f>
        <v>195217</v>
      </c>
      <c r="T14" s="14">
        <v>200238</v>
      </c>
      <c r="U14" s="20">
        <f t="shared" si="2"/>
        <v>0.68924947335086539</v>
      </c>
    </row>
    <row r="15" spans="1:21" x14ac:dyDescent="0.25">
      <c r="A15" s="22">
        <v>1985</v>
      </c>
      <c r="B15" s="3">
        <v>241182</v>
      </c>
      <c r="C15" s="4">
        <v>940</v>
      </c>
      <c r="D15" s="24" t="s">
        <v>14</v>
      </c>
      <c r="E15" s="4">
        <v>940</v>
      </c>
      <c r="F15" s="6">
        <f>C15/J15</f>
        <v>4.2302326627964536E-2</v>
      </c>
      <c r="G15" s="7" t="s">
        <v>14</v>
      </c>
      <c r="H15" s="8" t="s">
        <v>14</v>
      </c>
      <c r="I15" s="9" t="s">
        <v>14</v>
      </c>
      <c r="J15" s="4">
        <v>22221</v>
      </c>
      <c r="K15" s="10">
        <f t="shared" si="4"/>
        <v>9.1776046786330862E-2</v>
      </c>
      <c r="L15" s="3">
        <v>241727</v>
      </c>
      <c r="M15" s="4">
        <v>2178</v>
      </c>
      <c r="N15" s="7" t="s">
        <v>14</v>
      </c>
      <c r="O15" s="4">
        <v>2178</v>
      </c>
      <c r="P15" s="6">
        <f>M15/T15</f>
        <v>3.9933261216332665E-2</v>
      </c>
      <c r="Q15" s="7" t="s">
        <v>14</v>
      </c>
      <c r="R15" s="8" t="s">
        <v>14</v>
      </c>
      <c r="S15" s="9" t="s">
        <v>14</v>
      </c>
      <c r="T15" s="4">
        <v>54541</v>
      </c>
      <c r="U15" s="10">
        <f t="shared" si="2"/>
        <v>0.22361575203460363</v>
      </c>
    </row>
    <row r="16" spans="1:21" x14ac:dyDescent="0.25">
      <c r="A16" s="12">
        <v>1986</v>
      </c>
      <c r="B16" s="13">
        <v>228378</v>
      </c>
      <c r="C16" s="14">
        <v>8224</v>
      </c>
      <c r="D16" s="23" t="s">
        <v>14</v>
      </c>
      <c r="E16" s="14">
        <v>8224</v>
      </c>
      <c r="F16" s="16">
        <f t="shared" ref="F16:F46" si="8">C16/I16</f>
        <v>0.11716101091261362</v>
      </c>
      <c r="G16" s="14">
        <v>1980</v>
      </c>
      <c r="H16" s="16">
        <f t="shared" ref="H16" si="9">G16/J16</f>
        <v>2.7433701887106161E-2</v>
      </c>
      <c r="I16" s="21">
        <f>J16-G16</f>
        <v>70194</v>
      </c>
      <c r="J16" s="14">
        <v>72174</v>
      </c>
      <c r="K16" s="20">
        <f t="shared" si="4"/>
        <v>0.3050439134073254</v>
      </c>
      <c r="L16" s="13">
        <v>231980</v>
      </c>
      <c r="M16" s="14">
        <v>10934</v>
      </c>
      <c r="N16" s="17" t="s">
        <v>14</v>
      </c>
      <c r="O16" s="14">
        <v>10934</v>
      </c>
      <c r="P16" s="16">
        <f>M16/S16</f>
        <v>9.7790895268759503E-2</v>
      </c>
      <c r="Q16" s="14">
        <v>822</v>
      </c>
      <c r="R16" s="16">
        <f t="shared" ref="R16" si="10">Q16/T16</f>
        <v>7.2981035584913697E-3</v>
      </c>
      <c r="S16" s="21">
        <f>T16-Q16</f>
        <v>111810</v>
      </c>
      <c r="T16" s="14">
        <v>112632</v>
      </c>
      <c r="U16" s="20">
        <f t="shared" si="2"/>
        <v>0.46367027013675621</v>
      </c>
    </row>
    <row r="17" spans="1:21" x14ac:dyDescent="0.25">
      <c r="A17" s="22" t="s">
        <v>16</v>
      </c>
      <c r="B17" s="3">
        <v>211737</v>
      </c>
      <c r="C17" s="4">
        <v>948</v>
      </c>
      <c r="D17" s="24" t="s">
        <v>14</v>
      </c>
      <c r="E17" s="4">
        <v>948</v>
      </c>
      <c r="F17" s="6">
        <f>C17/J17</f>
        <v>4.4496597042947665E-2</v>
      </c>
      <c r="G17" s="7" t="s">
        <v>14</v>
      </c>
      <c r="H17" s="8" t="s">
        <v>14</v>
      </c>
      <c r="I17" s="9" t="s">
        <v>14</v>
      </c>
      <c r="J17" s="4">
        <v>21305</v>
      </c>
      <c r="K17" s="10">
        <f t="shared" si="4"/>
        <v>0.1001716152996215</v>
      </c>
      <c r="L17" s="3">
        <v>212282</v>
      </c>
      <c r="M17" s="4">
        <v>1206</v>
      </c>
      <c r="N17" s="7" t="s">
        <v>14</v>
      </c>
      <c r="O17" s="4">
        <v>1206</v>
      </c>
      <c r="P17" s="6">
        <f t="shared" ref="P17:P19" si="11">M17/T17</f>
        <v>3.5642510935098709E-2</v>
      </c>
      <c r="Q17" s="7" t="s">
        <v>14</v>
      </c>
      <c r="R17" s="8" t="s">
        <v>14</v>
      </c>
      <c r="S17" s="9" t="s">
        <v>14</v>
      </c>
      <c r="T17" s="4">
        <v>33836</v>
      </c>
      <c r="U17" s="10">
        <f t="shared" si="2"/>
        <v>0.15849134377576257</v>
      </c>
    </row>
    <row r="18" spans="1:21" x14ac:dyDescent="0.25">
      <c r="A18" s="12">
        <v>1988</v>
      </c>
      <c r="B18" s="13">
        <v>222179</v>
      </c>
      <c r="C18" s="14">
        <v>2150</v>
      </c>
      <c r="D18" s="23" t="s">
        <v>14</v>
      </c>
      <c r="E18" s="14">
        <v>2150</v>
      </c>
      <c r="F18" s="16">
        <f t="shared" ref="F18:F19" si="12">C18/J18</f>
        <v>0.12270989098795732</v>
      </c>
      <c r="G18" s="17" t="s">
        <v>14</v>
      </c>
      <c r="H18" s="18" t="s">
        <v>14</v>
      </c>
      <c r="I18" s="19" t="s">
        <v>14</v>
      </c>
      <c r="J18" s="14">
        <v>17521</v>
      </c>
      <c r="K18" s="20">
        <f t="shared" si="4"/>
        <v>7.810403469903579E-2</v>
      </c>
      <c r="L18" s="13">
        <v>235212</v>
      </c>
      <c r="M18" s="14">
        <v>36967</v>
      </c>
      <c r="N18" s="17" t="s">
        <v>14</v>
      </c>
      <c r="O18" s="14">
        <v>36967</v>
      </c>
      <c r="P18" s="16">
        <f t="shared" si="11"/>
        <v>0.19946689401011175</v>
      </c>
      <c r="Q18" s="17" t="s">
        <v>14</v>
      </c>
      <c r="R18" s="18" t="s">
        <v>14</v>
      </c>
      <c r="S18" s="19" t="s">
        <v>14</v>
      </c>
      <c r="T18" s="14">
        <v>185329</v>
      </c>
      <c r="U18" s="20">
        <f t="shared" si="2"/>
        <v>0.68090851976089262</v>
      </c>
    </row>
    <row r="19" spans="1:21" x14ac:dyDescent="0.25">
      <c r="A19" s="22">
        <v>1989</v>
      </c>
      <c r="B19" s="3">
        <v>218512</v>
      </c>
      <c r="C19" s="4">
        <v>927</v>
      </c>
      <c r="D19" s="24" t="s">
        <v>14</v>
      </c>
      <c r="E19" s="4">
        <v>927</v>
      </c>
      <c r="F19" s="6">
        <f t="shared" si="12"/>
        <v>3.9458562124888262E-2</v>
      </c>
      <c r="G19" s="7" t="s">
        <v>14</v>
      </c>
      <c r="H19" s="8" t="s">
        <v>14</v>
      </c>
      <c r="I19" s="9" t="s">
        <v>14</v>
      </c>
      <c r="J19" s="4">
        <v>23493</v>
      </c>
      <c r="K19" s="10">
        <f t="shared" si="4"/>
        <v>0.10705936501715739</v>
      </c>
      <c r="L19" s="3">
        <v>219276</v>
      </c>
      <c r="M19" s="4">
        <v>2281</v>
      </c>
      <c r="N19" s="7" t="s">
        <v>14</v>
      </c>
      <c r="O19" s="4">
        <v>2281</v>
      </c>
      <c r="P19" s="6">
        <f t="shared" si="11"/>
        <v>3.8891067500980377E-2</v>
      </c>
      <c r="Q19" s="7" t="s">
        <v>14</v>
      </c>
      <c r="R19" s="8" t="s">
        <v>14</v>
      </c>
      <c r="S19" s="9" t="s">
        <v>14</v>
      </c>
      <c r="T19" s="4">
        <v>58651</v>
      </c>
      <c r="U19" s="10">
        <f t="shared" si="2"/>
        <v>0.26472194514278491</v>
      </c>
    </row>
    <row r="20" spans="1:21" x14ac:dyDescent="0.25">
      <c r="A20" s="12">
        <v>1990</v>
      </c>
      <c r="B20" s="13">
        <v>221071</v>
      </c>
      <c r="C20" s="14">
        <v>4525</v>
      </c>
      <c r="D20" s="23" t="s">
        <v>14</v>
      </c>
      <c r="E20" s="14">
        <v>4525</v>
      </c>
      <c r="F20" s="16">
        <f>C20/I20</f>
        <v>7.5691679769830378E-2</v>
      </c>
      <c r="G20" s="14">
        <v>1540</v>
      </c>
      <c r="H20" s="16">
        <f t="shared" ref="H20:H36" si="13">G20/J20</f>
        <v>2.5113336159942597E-2</v>
      </c>
      <c r="I20" s="21">
        <f t="shared" ref="I20:I49" si="14">J20-G20</f>
        <v>59782</v>
      </c>
      <c r="J20" s="14">
        <v>61322</v>
      </c>
      <c r="K20" s="20">
        <f t="shared" si="4"/>
        <v>0.27182219542899699</v>
      </c>
      <c r="L20" s="13">
        <v>225048</v>
      </c>
      <c r="M20" s="14">
        <v>22074</v>
      </c>
      <c r="N20" s="17" t="s">
        <v>14</v>
      </c>
      <c r="O20" s="14">
        <v>22074</v>
      </c>
      <c r="P20" s="16">
        <f t="shared" ref="P20:P21" si="15">M20/S20</f>
        <v>0.15109346657996509</v>
      </c>
      <c r="Q20" s="14">
        <v>4381</v>
      </c>
      <c r="R20" s="16">
        <f t="shared" ref="R20:R21" si="16">Q20/T20</f>
        <v>2.9114277359844759E-2</v>
      </c>
      <c r="S20" s="21">
        <f>T20-Q20</f>
        <v>146095</v>
      </c>
      <c r="T20" s="14">
        <v>150476</v>
      </c>
      <c r="U20" s="20">
        <f t="shared" si="2"/>
        <v>0.60891381584804272</v>
      </c>
    </row>
    <row r="21" spans="1:21" x14ac:dyDescent="0.25">
      <c r="A21" s="22" t="s">
        <v>17</v>
      </c>
      <c r="B21" s="3">
        <v>224030</v>
      </c>
      <c r="C21" s="4">
        <v>258</v>
      </c>
      <c r="D21" s="24" t="s">
        <v>14</v>
      </c>
      <c r="E21" s="4">
        <v>258</v>
      </c>
      <c r="F21" s="6">
        <f t="shared" si="8"/>
        <v>3.4041430267845361E-2</v>
      </c>
      <c r="G21" s="4">
        <v>241</v>
      </c>
      <c r="H21" s="6">
        <f t="shared" si="13"/>
        <v>3.0818414322250638E-2</v>
      </c>
      <c r="I21" s="11">
        <f t="shared" si="14"/>
        <v>7579</v>
      </c>
      <c r="J21" s="4">
        <v>7820</v>
      </c>
      <c r="K21" s="10">
        <f t="shared" si="4"/>
        <v>3.4865886717078041E-2</v>
      </c>
      <c r="L21" s="3">
        <v>224792</v>
      </c>
      <c r="M21" s="4">
        <v>513</v>
      </c>
      <c r="N21" s="7" t="s">
        <v>14</v>
      </c>
      <c r="O21" s="4">
        <v>513</v>
      </c>
      <c r="P21" s="6">
        <f t="shared" si="15"/>
        <v>4.1582232309313447E-2</v>
      </c>
      <c r="Q21" s="4">
        <v>333</v>
      </c>
      <c r="R21" s="6">
        <f t="shared" si="16"/>
        <v>2.6282557221783742E-2</v>
      </c>
      <c r="S21" s="11">
        <f>T21-Q21</f>
        <v>12337</v>
      </c>
      <c r="T21" s="4">
        <v>12670</v>
      </c>
      <c r="U21" s="10">
        <f t="shared" si="2"/>
        <v>5.6234881604935533E-2</v>
      </c>
    </row>
    <row r="22" spans="1:21" x14ac:dyDescent="0.25">
      <c r="A22" s="12" t="s">
        <v>18</v>
      </c>
      <c r="B22" s="13">
        <v>225422</v>
      </c>
      <c r="C22" s="14">
        <v>2944</v>
      </c>
      <c r="D22" s="23" t="s">
        <v>14</v>
      </c>
      <c r="E22" s="14">
        <v>2944</v>
      </c>
      <c r="F22" s="16">
        <f t="shared" si="8"/>
        <v>8.4765771213037341E-2</v>
      </c>
      <c r="G22" s="14">
        <v>1074</v>
      </c>
      <c r="H22" s="16">
        <f t="shared" si="13"/>
        <v>2.9995810640971933E-2</v>
      </c>
      <c r="I22" s="21">
        <f t="shared" si="14"/>
        <v>34731</v>
      </c>
      <c r="J22" s="14">
        <v>35805</v>
      </c>
      <c r="K22" s="20">
        <f t="shared" si="4"/>
        <v>0.15678778802448701</v>
      </c>
      <c r="L22" s="25" t="s">
        <v>15</v>
      </c>
      <c r="M22" s="25" t="s">
        <v>15</v>
      </c>
      <c r="N22" s="25" t="s">
        <v>15</v>
      </c>
      <c r="O22" s="26" t="s">
        <v>15</v>
      </c>
      <c r="P22" s="27" t="s">
        <v>15</v>
      </c>
      <c r="Q22" s="26" t="s">
        <v>15</v>
      </c>
      <c r="R22" s="27" t="s">
        <v>15</v>
      </c>
      <c r="S22" s="28" t="s">
        <v>15</v>
      </c>
      <c r="T22" s="26" t="s">
        <v>15</v>
      </c>
      <c r="U22" s="29" t="s">
        <v>15</v>
      </c>
    </row>
    <row r="23" spans="1:21" x14ac:dyDescent="0.25">
      <c r="A23" s="22">
        <v>1992</v>
      </c>
      <c r="B23" s="3">
        <v>226649</v>
      </c>
      <c r="C23" s="4">
        <v>2702</v>
      </c>
      <c r="D23" s="24" t="s">
        <v>14</v>
      </c>
      <c r="E23" s="4">
        <v>2702</v>
      </c>
      <c r="F23" s="6">
        <f t="shared" si="8"/>
        <v>6.702220017363264E-2</v>
      </c>
      <c r="G23" s="4">
        <v>1231</v>
      </c>
      <c r="H23" s="6">
        <f t="shared" si="13"/>
        <v>2.962980792374717E-2</v>
      </c>
      <c r="I23" s="11">
        <f t="shared" si="14"/>
        <v>40315</v>
      </c>
      <c r="J23" s="4">
        <v>41546</v>
      </c>
      <c r="K23" s="10">
        <f>J23/(B23+E23)</f>
        <v>0.18114592916534045</v>
      </c>
      <c r="L23" s="3">
        <v>232250</v>
      </c>
      <c r="M23" s="4">
        <v>39156</v>
      </c>
      <c r="N23" s="7" t="s">
        <v>14</v>
      </c>
      <c r="O23" s="4">
        <v>39156</v>
      </c>
      <c r="P23" s="6">
        <f>M23/S23</f>
        <v>0.2147240273093691</v>
      </c>
      <c r="Q23" s="4">
        <v>4083</v>
      </c>
      <c r="R23" s="6">
        <f t="shared" ref="R23:R46" si="17">Q23/T23</f>
        <v>2.1900041836964566E-2</v>
      </c>
      <c r="S23" s="11">
        <f>T23-Q23</f>
        <v>182355</v>
      </c>
      <c r="T23" s="4">
        <v>186438</v>
      </c>
      <c r="U23" s="10">
        <f t="shared" ref="U23:U45" si="18">T23/(L23+O23)</f>
        <v>0.68693396608770629</v>
      </c>
    </row>
    <row r="24" spans="1:21" x14ac:dyDescent="0.25">
      <c r="A24" s="12">
        <v>1993</v>
      </c>
      <c r="B24" s="13">
        <v>220625</v>
      </c>
      <c r="C24" s="14">
        <v>3047</v>
      </c>
      <c r="D24" s="23" t="s">
        <v>14</v>
      </c>
      <c r="E24" s="14">
        <v>3047</v>
      </c>
      <c r="F24" s="16">
        <f t="shared" si="8"/>
        <v>6.1288116501729828E-2</v>
      </c>
      <c r="G24" s="14">
        <v>1281</v>
      </c>
      <c r="H24" s="16">
        <f t="shared" si="13"/>
        <v>2.5119124654391436E-2</v>
      </c>
      <c r="I24" s="21">
        <f t="shared" si="14"/>
        <v>49716</v>
      </c>
      <c r="J24" s="14">
        <v>50997</v>
      </c>
      <c r="K24" s="20">
        <f t="shared" si="4"/>
        <v>0.22799903430022533</v>
      </c>
      <c r="L24" s="13">
        <v>222101</v>
      </c>
      <c r="M24" s="14">
        <v>8501</v>
      </c>
      <c r="N24" s="17" t="s">
        <v>14</v>
      </c>
      <c r="O24" s="14">
        <v>8501</v>
      </c>
      <c r="P24" s="16">
        <f t="shared" ref="P24:P36" si="19">M24/S24</f>
        <v>8.3071931830396836E-2</v>
      </c>
      <c r="Q24" s="14">
        <v>2293</v>
      </c>
      <c r="R24" s="16">
        <f t="shared" si="17"/>
        <v>2.191615850744557E-2</v>
      </c>
      <c r="S24" s="21">
        <f t="shared" ref="S24:S50" si="20">T24-Q24</f>
        <v>102333</v>
      </c>
      <c r="T24" s="14">
        <v>104626</v>
      </c>
      <c r="U24" s="20">
        <f t="shared" si="18"/>
        <v>0.45370812048464454</v>
      </c>
    </row>
    <row r="25" spans="1:21" x14ac:dyDescent="0.25">
      <c r="A25" s="22">
        <v>1994</v>
      </c>
      <c r="B25" s="3">
        <v>218559</v>
      </c>
      <c r="C25" s="4">
        <v>5631</v>
      </c>
      <c r="D25" s="24" t="s">
        <v>14</v>
      </c>
      <c r="E25" s="4">
        <v>5631</v>
      </c>
      <c r="F25" s="6">
        <f t="shared" si="8"/>
        <v>8.3980850397458645E-2</v>
      </c>
      <c r="G25" s="4">
        <v>1944</v>
      </c>
      <c r="H25" s="6">
        <f t="shared" si="13"/>
        <v>2.8175954779331835E-2</v>
      </c>
      <c r="I25" s="11">
        <f t="shared" si="14"/>
        <v>67051</v>
      </c>
      <c r="J25" s="4">
        <v>68995</v>
      </c>
      <c r="K25" s="10">
        <f t="shared" si="4"/>
        <v>0.30775235291493824</v>
      </c>
      <c r="L25" s="3">
        <v>219550</v>
      </c>
      <c r="M25" s="4">
        <v>14863</v>
      </c>
      <c r="N25" s="7" t="s">
        <v>14</v>
      </c>
      <c r="O25" s="4">
        <v>14863</v>
      </c>
      <c r="P25" s="6">
        <f t="shared" si="19"/>
        <v>0.12076474316265011</v>
      </c>
      <c r="Q25" s="4">
        <v>4091</v>
      </c>
      <c r="R25" s="6">
        <f t="shared" si="17"/>
        <v>3.2170801714308181E-2</v>
      </c>
      <c r="S25" s="11">
        <f t="shared" si="20"/>
        <v>123074</v>
      </c>
      <c r="T25" s="4">
        <v>127165</v>
      </c>
      <c r="U25" s="10">
        <f t="shared" si="18"/>
        <v>0.5424827121362723</v>
      </c>
    </row>
    <row r="26" spans="1:21" x14ac:dyDescent="0.25">
      <c r="A26" s="12" t="s">
        <v>19</v>
      </c>
      <c r="B26" s="13">
        <v>201810</v>
      </c>
      <c r="C26" s="14">
        <v>370</v>
      </c>
      <c r="D26" s="23" t="s">
        <v>14</v>
      </c>
      <c r="E26" s="14">
        <v>370</v>
      </c>
      <c r="F26" s="16">
        <f t="shared" si="8"/>
        <v>3.6790295316694838E-2</v>
      </c>
      <c r="G26" s="14">
        <v>434</v>
      </c>
      <c r="H26" s="16">
        <f t="shared" si="13"/>
        <v>4.1368792298160331E-2</v>
      </c>
      <c r="I26" s="21">
        <f t="shared" si="14"/>
        <v>10057</v>
      </c>
      <c r="J26" s="14">
        <v>10491</v>
      </c>
      <c r="K26" s="20">
        <f t="shared" si="4"/>
        <v>5.1889405480265112E-2</v>
      </c>
      <c r="L26" s="13">
        <v>203223</v>
      </c>
      <c r="M26" s="14">
        <v>1136</v>
      </c>
      <c r="N26" s="17" t="s">
        <v>14</v>
      </c>
      <c r="O26" s="14">
        <v>1136</v>
      </c>
      <c r="P26" s="16">
        <f t="shared" si="19"/>
        <v>4.4904735552217565E-2</v>
      </c>
      <c r="Q26" s="14">
        <v>808</v>
      </c>
      <c r="R26" s="16">
        <f t="shared" si="17"/>
        <v>3.0950739293648971E-2</v>
      </c>
      <c r="S26" s="21">
        <f t="shared" si="20"/>
        <v>25298</v>
      </c>
      <c r="T26" s="14">
        <v>26106</v>
      </c>
      <c r="U26" s="20">
        <f t="shared" si="18"/>
        <v>0.12774578070943779</v>
      </c>
    </row>
    <row r="27" spans="1:21" x14ac:dyDescent="0.25">
      <c r="A27" s="22">
        <v>1996</v>
      </c>
      <c r="B27" s="3">
        <v>199886</v>
      </c>
      <c r="C27" s="4">
        <v>2604</v>
      </c>
      <c r="D27" s="24" t="s">
        <v>14</v>
      </c>
      <c r="E27" s="4">
        <v>2604</v>
      </c>
      <c r="F27" s="6">
        <f t="shared" si="8"/>
        <v>7.8777794584782942E-2</v>
      </c>
      <c r="G27" s="4">
        <v>1183</v>
      </c>
      <c r="H27" s="6">
        <f t="shared" si="13"/>
        <v>3.4552251883871725E-2</v>
      </c>
      <c r="I27" s="11">
        <f t="shared" si="14"/>
        <v>33055</v>
      </c>
      <c r="J27" s="4">
        <v>34238</v>
      </c>
      <c r="K27" s="10">
        <f t="shared" si="4"/>
        <v>0.1690848930811398</v>
      </c>
      <c r="L27" s="3">
        <v>209079</v>
      </c>
      <c r="M27" s="4">
        <v>30784</v>
      </c>
      <c r="N27" s="7" t="s">
        <v>14</v>
      </c>
      <c r="O27" s="4">
        <v>30784</v>
      </c>
      <c r="P27" s="6">
        <f t="shared" si="19"/>
        <v>0.19581451561605495</v>
      </c>
      <c r="Q27" s="4">
        <v>5900</v>
      </c>
      <c r="R27" s="6">
        <f t="shared" si="17"/>
        <v>3.6171908527987247E-2</v>
      </c>
      <c r="S27" s="11">
        <f t="shared" si="20"/>
        <v>157210</v>
      </c>
      <c r="T27" s="4">
        <v>163110</v>
      </c>
      <c r="U27" s="10">
        <f t="shared" si="18"/>
        <v>0.68001317418693175</v>
      </c>
    </row>
    <row r="28" spans="1:21" x14ac:dyDescent="0.25">
      <c r="A28" s="12">
        <v>1997</v>
      </c>
      <c r="B28" s="13">
        <v>199558</v>
      </c>
      <c r="C28" s="14">
        <v>1321</v>
      </c>
      <c r="D28" s="23" t="s">
        <v>14</v>
      </c>
      <c r="E28" s="14">
        <v>1321</v>
      </c>
      <c r="F28" s="16">
        <f t="shared" si="8"/>
        <v>4.5292463827744635E-2</v>
      </c>
      <c r="G28" s="14">
        <v>866</v>
      </c>
      <c r="H28" s="16">
        <f t="shared" si="13"/>
        <v>2.8835908364411293E-2</v>
      </c>
      <c r="I28" s="21">
        <f t="shared" si="14"/>
        <v>29166</v>
      </c>
      <c r="J28" s="14">
        <v>30032</v>
      </c>
      <c r="K28" s="20">
        <f t="shared" si="4"/>
        <v>0.14950293460242237</v>
      </c>
      <c r="L28" s="13">
        <v>200311</v>
      </c>
      <c r="M28" s="14">
        <v>7839</v>
      </c>
      <c r="N28" s="17" t="s">
        <v>14</v>
      </c>
      <c r="O28" s="14">
        <v>7839</v>
      </c>
      <c r="P28" s="16">
        <f t="shared" si="19"/>
        <v>8.3196247200789622E-2</v>
      </c>
      <c r="Q28" s="14">
        <v>2499</v>
      </c>
      <c r="R28" s="16">
        <f t="shared" si="17"/>
        <v>2.5836934720125722E-2</v>
      </c>
      <c r="S28" s="21">
        <f t="shared" si="20"/>
        <v>94223</v>
      </c>
      <c r="T28" s="14">
        <v>96722</v>
      </c>
      <c r="U28" s="20">
        <f t="shared" si="18"/>
        <v>0.46467451357194334</v>
      </c>
    </row>
    <row r="29" spans="1:21" x14ac:dyDescent="0.25">
      <c r="A29" s="22">
        <v>1998</v>
      </c>
      <c r="B29" s="3">
        <v>203412</v>
      </c>
      <c r="C29" s="4">
        <v>3654</v>
      </c>
      <c r="D29" s="24" t="s">
        <v>14</v>
      </c>
      <c r="E29" s="4">
        <v>3654</v>
      </c>
      <c r="F29" s="6">
        <f t="shared" si="8"/>
        <v>7.1762441572724767E-2</v>
      </c>
      <c r="G29" s="4">
        <v>1879</v>
      </c>
      <c r="H29" s="6">
        <f t="shared" si="13"/>
        <v>3.5589143322537264E-2</v>
      </c>
      <c r="I29" s="11">
        <f t="shared" si="14"/>
        <v>50918</v>
      </c>
      <c r="J29" s="4">
        <v>52797</v>
      </c>
      <c r="K29" s="10">
        <f t="shared" si="4"/>
        <v>0.2549766741039089</v>
      </c>
      <c r="L29" s="3">
        <v>201791</v>
      </c>
      <c r="M29" s="4">
        <v>26103</v>
      </c>
      <c r="N29" s="7" t="s">
        <v>14</v>
      </c>
      <c r="O29" s="4">
        <v>26103</v>
      </c>
      <c r="P29" s="6">
        <f t="shared" si="19"/>
        <v>0.19035083241571926</v>
      </c>
      <c r="Q29" s="4">
        <v>4409</v>
      </c>
      <c r="R29" s="6">
        <f t="shared" si="17"/>
        <v>3.1150204889077292E-2</v>
      </c>
      <c r="S29" s="11">
        <f t="shared" si="20"/>
        <v>137131</v>
      </c>
      <c r="T29" s="4">
        <v>141540</v>
      </c>
      <c r="U29" s="10">
        <f t="shared" si="18"/>
        <v>0.62107822057623285</v>
      </c>
    </row>
    <row r="30" spans="1:21" x14ac:dyDescent="0.25">
      <c r="A30" s="12" t="s">
        <v>20</v>
      </c>
      <c r="B30" s="13">
        <v>203870</v>
      </c>
      <c r="C30" s="14">
        <v>327</v>
      </c>
      <c r="D30" s="23" t="s">
        <v>14</v>
      </c>
      <c r="E30" s="14">
        <v>327</v>
      </c>
      <c r="F30" s="16">
        <f t="shared" si="8"/>
        <v>3.1439284684164986E-2</v>
      </c>
      <c r="G30" s="14">
        <v>645</v>
      </c>
      <c r="H30" s="16">
        <f t="shared" si="13"/>
        <v>5.8392178164041283E-2</v>
      </c>
      <c r="I30" s="21">
        <f t="shared" si="14"/>
        <v>10401</v>
      </c>
      <c r="J30" s="14">
        <v>11046</v>
      </c>
      <c r="K30" s="20">
        <f t="shared" si="4"/>
        <v>5.4094820198141991E-2</v>
      </c>
      <c r="L30" s="13">
        <v>204363</v>
      </c>
      <c r="M30" s="14">
        <v>706</v>
      </c>
      <c r="N30" s="17" t="s">
        <v>14</v>
      </c>
      <c r="O30" s="14">
        <v>706</v>
      </c>
      <c r="P30" s="16">
        <f t="shared" si="19"/>
        <v>3.1522078849845959E-2</v>
      </c>
      <c r="Q30" s="14">
        <v>926</v>
      </c>
      <c r="R30" s="16">
        <f t="shared" si="17"/>
        <v>3.9703297174462977E-2</v>
      </c>
      <c r="S30" s="21">
        <f t="shared" si="20"/>
        <v>22397</v>
      </c>
      <c r="T30" s="14">
        <v>23323</v>
      </c>
      <c r="U30" s="20">
        <f t="shared" si="18"/>
        <v>0.11373245102867816</v>
      </c>
    </row>
    <row r="31" spans="1:21" x14ac:dyDescent="0.25">
      <c r="A31" s="22">
        <v>2000</v>
      </c>
      <c r="B31" s="3">
        <v>200432</v>
      </c>
      <c r="C31" s="4">
        <v>5234</v>
      </c>
      <c r="D31" s="24" t="s">
        <v>14</v>
      </c>
      <c r="E31" s="4">
        <v>5234</v>
      </c>
      <c r="F31" s="6">
        <f>C31/I31</f>
        <v>0.10802443655576653</v>
      </c>
      <c r="G31" s="4">
        <v>1681</v>
      </c>
      <c r="H31" s="6">
        <f t="shared" si="13"/>
        <v>3.3530808050585441E-2</v>
      </c>
      <c r="I31" s="11">
        <f t="shared" si="14"/>
        <v>48452</v>
      </c>
      <c r="J31" s="4">
        <v>50133</v>
      </c>
      <c r="K31" s="10">
        <f t="shared" si="4"/>
        <v>0.2437592990576955</v>
      </c>
      <c r="L31" s="3">
        <v>212038</v>
      </c>
      <c r="M31" s="4">
        <v>46621</v>
      </c>
      <c r="N31" s="7" t="s">
        <v>14</v>
      </c>
      <c r="O31" s="4">
        <v>46621</v>
      </c>
      <c r="P31" s="6">
        <f t="shared" si="19"/>
        <v>0.27934329967943916</v>
      </c>
      <c r="Q31" s="4">
        <v>8296</v>
      </c>
      <c r="R31" s="6">
        <f t="shared" si="17"/>
        <v>4.7354030743588425E-2</v>
      </c>
      <c r="S31" s="11">
        <f t="shared" si="20"/>
        <v>166895</v>
      </c>
      <c r="T31" s="4">
        <v>175191</v>
      </c>
      <c r="U31" s="10">
        <f t="shared" si="18"/>
        <v>0.67730486857213557</v>
      </c>
    </row>
    <row r="32" spans="1:21" x14ac:dyDescent="0.25">
      <c r="A32" s="12">
        <v>2001</v>
      </c>
      <c r="B32" s="13">
        <v>216271</v>
      </c>
      <c r="C32" s="14">
        <v>3911</v>
      </c>
      <c r="D32" s="23" t="s">
        <v>14</v>
      </c>
      <c r="E32" s="14">
        <v>3911</v>
      </c>
      <c r="F32" s="16">
        <f t="shared" si="8"/>
        <v>6.7660848052869232E-2</v>
      </c>
      <c r="G32" s="14">
        <v>1829</v>
      </c>
      <c r="H32" s="16">
        <f t="shared" si="13"/>
        <v>3.0671451569627046E-2</v>
      </c>
      <c r="I32" s="21">
        <f t="shared" si="14"/>
        <v>57803</v>
      </c>
      <c r="J32" s="14">
        <v>59632</v>
      </c>
      <c r="K32" s="20">
        <f t="shared" si="4"/>
        <v>0.27083049477250637</v>
      </c>
      <c r="L32" s="13">
        <v>217802</v>
      </c>
      <c r="M32" s="14">
        <v>5976</v>
      </c>
      <c r="N32" s="17" t="s">
        <v>14</v>
      </c>
      <c r="O32" s="14">
        <v>5976</v>
      </c>
      <c r="P32" s="16">
        <f>M32/S32</f>
        <v>6.8495976892923457E-2</v>
      </c>
      <c r="Q32" s="14">
        <v>2681</v>
      </c>
      <c r="R32" s="16">
        <f t="shared" si="17"/>
        <v>2.9813070601710276E-2</v>
      </c>
      <c r="S32" s="21">
        <f t="shared" si="20"/>
        <v>87246</v>
      </c>
      <c r="T32" s="14">
        <v>89927</v>
      </c>
      <c r="U32" s="20">
        <f t="shared" si="18"/>
        <v>0.40185809150139873</v>
      </c>
    </row>
    <row r="33" spans="1:21" x14ac:dyDescent="0.25">
      <c r="A33" s="22">
        <v>2002</v>
      </c>
      <c r="B33" s="3">
        <v>214822</v>
      </c>
      <c r="C33" s="4">
        <v>2048</v>
      </c>
      <c r="D33" s="24" t="s">
        <v>14</v>
      </c>
      <c r="E33" s="4">
        <v>2048</v>
      </c>
      <c r="F33" s="6">
        <f t="shared" si="8"/>
        <v>6.5406234031681151E-2</v>
      </c>
      <c r="G33" s="4">
        <v>1557</v>
      </c>
      <c r="H33" s="6">
        <f t="shared" si="13"/>
        <v>4.7369862180169767E-2</v>
      </c>
      <c r="I33" s="11">
        <f t="shared" si="14"/>
        <v>31312</v>
      </c>
      <c r="J33" s="4">
        <v>32869</v>
      </c>
      <c r="K33" s="10">
        <f t="shared" si="4"/>
        <v>0.15156084290127728</v>
      </c>
      <c r="L33" s="3">
        <v>219834</v>
      </c>
      <c r="M33" s="4">
        <v>32869</v>
      </c>
      <c r="N33" s="7" t="s">
        <v>14</v>
      </c>
      <c r="O33" s="4">
        <v>32869</v>
      </c>
      <c r="P33" s="6">
        <f>M33/S33</f>
        <v>0.21884654309150953</v>
      </c>
      <c r="Q33" s="4">
        <v>5272</v>
      </c>
      <c r="R33" s="6">
        <f t="shared" si="17"/>
        <v>3.3911387845417591E-2</v>
      </c>
      <c r="S33" s="11">
        <f t="shared" si="20"/>
        <v>150192</v>
      </c>
      <c r="T33" s="4">
        <v>155464</v>
      </c>
      <c r="U33" s="10">
        <f t="shared" si="18"/>
        <v>0.61520440991994552</v>
      </c>
    </row>
    <row r="34" spans="1:21" x14ac:dyDescent="0.25">
      <c r="A34" s="12">
        <v>2004</v>
      </c>
      <c r="B34" s="13">
        <v>225761</v>
      </c>
      <c r="C34" s="14">
        <v>2038</v>
      </c>
      <c r="D34" s="23" t="s">
        <v>14</v>
      </c>
      <c r="E34" s="14">
        <v>2038</v>
      </c>
      <c r="F34" s="16">
        <f t="shared" si="8"/>
        <v>9.6555645046666985E-2</v>
      </c>
      <c r="G34" s="14">
        <v>1659</v>
      </c>
      <c r="H34" s="16">
        <f t="shared" si="13"/>
        <v>7.2871826407801113E-2</v>
      </c>
      <c r="I34" s="21">
        <f t="shared" si="14"/>
        <v>21107</v>
      </c>
      <c r="J34" s="14">
        <v>22766</v>
      </c>
      <c r="K34" s="20">
        <f t="shared" si="4"/>
        <v>9.9938981294913493E-2</v>
      </c>
      <c r="L34" s="13">
        <v>238848</v>
      </c>
      <c r="M34" s="14">
        <v>48611</v>
      </c>
      <c r="N34" s="17" t="s">
        <v>14</v>
      </c>
      <c r="O34" s="14">
        <v>48611</v>
      </c>
      <c r="P34" s="16">
        <f t="shared" si="19"/>
        <v>0.25921442740438966</v>
      </c>
      <c r="Q34" s="14">
        <v>14147</v>
      </c>
      <c r="R34" s="16">
        <f t="shared" si="17"/>
        <v>7.0146123294938981E-2</v>
      </c>
      <c r="S34" s="21">
        <f t="shared" si="20"/>
        <v>187532</v>
      </c>
      <c r="T34" s="14">
        <v>201679</v>
      </c>
      <c r="U34" s="20">
        <f t="shared" si="18"/>
        <v>0.70159222706542501</v>
      </c>
    </row>
    <row r="35" spans="1:21" x14ac:dyDescent="0.25">
      <c r="A35" s="22">
        <v>2005</v>
      </c>
      <c r="B35" s="3">
        <v>228610</v>
      </c>
      <c r="C35" s="4">
        <v>2219</v>
      </c>
      <c r="D35" s="24" t="s">
        <v>14</v>
      </c>
      <c r="E35" s="4">
        <v>2219</v>
      </c>
      <c r="F35" s="6">
        <f t="shared" si="8"/>
        <v>6.8930168986083493E-2</v>
      </c>
      <c r="G35" s="4">
        <v>1366</v>
      </c>
      <c r="H35" s="6">
        <f t="shared" si="13"/>
        <v>4.0705643959711546E-2</v>
      </c>
      <c r="I35" s="11">
        <f t="shared" si="14"/>
        <v>32192</v>
      </c>
      <c r="J35" s="4">
        <v>33558</v>
      </c>
      <c r="K35" s="10">
        <f t="shared" si="4"/>
        <v>0.14538034649025902</v>
      </c>
      <c r="L35" s="3">
        <v>229593</v>
      </c>
      <c r="M35" s="4">
        <v>5579</v>
      </c>
      <c r="N35" s="7" t="s">
        <v>14</v>
      </c>
      <c r="O35" s="4">
        <v>5579</v>
      </c>
      <c r="P35" s="6">
        <f t="shared" si="19"/>
        <v>8.1467852397015234E-2</v>
      </c>
      <c r="Q35" s="4">
        <v>2506</v>
      </c>
      <c r="R35" s="6">
        <f t="shared" si="17"/>
        <v>3.5302238438023867E-2</v>
      </c>
      <c r="S35" s="11">
        <f t="shared" si="20"/>
        <v>68481</v>
      </c>
      <c r="T35" s="4">
        <v>70987</v>
      </c>
      <c r="U35" s="10">
        <f t="shared" si="18"/>
        <v>0.30185141088224787</v>
      </c>
    </row>
    <row r="36" spans="1:21" x14ac:dyDescent="0.25">
      <c r="A36" s="12">
        <v>2006</v>
      </c>
      <c r="B36" s="13">
        <v>224333</v>
      </c>
      <c r="C36" s="14">
        <v>5876</v>
      </c>
      <c r="D36" s="23" t="s">
        <v>14</v>
      </c>
      <c r="E36" s="14">
        <v>5876</v>
      </c>
      <c r="F36" s="16">
        <f>C36/I36</f>
        <v>0.11322208948321708</v>
      </c>
      <c r="G36" s="14">
        <v>2204</v>
      </c>
      <c r="H36" s="16">
        <f t="shared" si="13"/>
        <v>4.0737865513289714E-2</v>
      </c>
      <c r="I36" s="21">
        <f t="shared" si="14"/>
        <v>51898</v>
      </c>
      <c r="J36" s="14">
        <v>54102</v>
      </c>
      <c r="K36" s="20">
        <v>0.23501253209040482</v>
      </c>
      <c r="L36" s="13">
        <v>226585</v>
      </c>
      <c r="M36" s="14">
        <v>28907</v>
      </c>
      <c r="N36" s="17" t="s">
        <v>14</v>
      </c>
      <c r="O36" s="14">
        <f>M36</f>
        <v>28907</v>
      </c>
      <c r="P36" s="16">
        <f t="shared" si="19"/>
        <v>0.20370239873721002</v>
      </c>
      <c r="Q36" s="14">
        <v>7410</v>
      </c>
      <c r="R36" s="16">
        <f t="shared" si="17"/>
        <v>4.9625631203203902E-2</v>
      </c>
      <c r="S36" s="21">
        <f t="shared" si="20"/>
        <v>141908</v>
      </c>
      <c r="T36" s="14">
        <v>149318</v>
      </c>
      <c r="U36" s="20">
        <f t="shared" si="18"/>
        <v>0.584433172075838</v>
      </c>
    </row>
    <row r="37" spans="1:21" x14ac:dyDescent="0.25">
      <c r="A37" s="22">
        <v>2008</v>
      </c>
      <c r="B37" s="3">
        <v>232333</v>
      </c>
      <c r="C37" s="4">
        <v>3326</v>
      </c>
      <c r="D37" s="24" t="s">
        <v>14</v>
      </c>
      <c r="E37" s="4">
        <v>3326</v>
      </c>
      <c r="F37" s="6">
        <f>C37/I37</f>
        <v>0.10460435274877343</v>
      </c>
      <c r="G37" s="4">
        <v>1846</v>
      </c>
      <c r="H37" s="6">
        <f>G37/J37</f>
        <v>5.4871886332560488E-2</v>
      </c>
      <c r="I37" s="11">
        <f t="shared" si="14"/>
        <v>31796</v>
      </c>
      <c r="J37" s="4">
        <v>33642</v>
      </c>
      <c r="K37" s="10">
        <f>J37/(B37+E37)</f>
        <v>0.14275711939709496</v>
      </c>
      <c r="L37" s="3">
        <v>240022</v>
      </c>
      <c r="M37" s="4">
        <v>50505</v>
      </c>
      <c r="N37" s="7" t="s">
        <v>14</v>
      </c>
      <c r="O37" s="4">
        <f>M37</f>
        <v>50505</v>
      </c>
      <c r="P37" s="6">
        <f>M37/S37</f>
        <v>0.26322098471384719</v>
      </c>
      <c r="Q37" s="4">
        <v>17100</v>
      </c>
      <c r="R37" s="6">
        <f t="shared" si="17"/>
        <v>8.1828752996798634E-2</v>
      </c>
      <c r="S37" s="11">
        <f t="shared" si="20"/>
        <v>191873</v>
      </c>
      <c r="T37" s="4">
        <v>208973</v>
      </c>
      <c r="U37" s="10">
        <f t="shared" si="18"/>
        <v>0.71928942920967753</v>
      </c>
    </row>
    <row r="38" spans="1:21" x14ac:dyDescent="0.25">
      <c r="A38" s="12" t="s">
        <v>21</v>
      </c>
      <c r="B38" s="25" t="s">
        <v>15</v>
      </c>
      <c r="C38" s="25" t="s">
        <v>15</v>
      </c>
      <c r="D38" s="30" t="s">
        <v>15</v>
      </c>
      <c r="E38" s="25" t="s">
        <v>15</v>
      </c>
      <c r="F38" s="27" t="s">
        <v>15</v>
      </c>
      <c r="G38" s="26" t="s">
        <v>15</v>
      </c>
      <c r="H38" s="27" t="s">
        <v>15</v>
      </c>
      <c r="I38" s="31" t="s">
        <v>15</v>
      </c>
      <c r="J38" s="26" t="s">
        <v>15</v>
      </c>
      <c r="K38" s="29" t="s">
        <v>15</v>
      </c>
      <c r="L38" s="13">
        <v>231078</v>
      </c>
      <c r="M38" s="14">
        <v>2950</v>
      </c>
      <c r="N38" s="17" t="s">
        <v>14</v>
      </c>
      <c r="O38" s="14">
        <v>2950</v>
      </c>
      <c r="P38" s="16">
        <f>M38/S38</f>
        <v>6.6517847076596998E-2</v>
      </c>
      <c r="Q38" s="14">
        <v>1619</v>
      </c>
      <c r="R38" s="16">
        <f t="shared" si="17"/>
        <v>3.5220153150017405E-2</v>
      </c>
      <c r="S38" s="21">
        <f t="shared" si="20"/>
        <v>44349</v>
      </c>
      <c r="T38" s="14">
        <v>45968</v>
      </c>
      <c r="U38" s="20">
        <f t="shared" si="18"/>
        <v>0.19642094108397284</v>
      </c>
    </row>
    <row r="39" spans="1:21" x14ac:dyDescent="0.25">
      <c r="A39" s="22">
        <v>2010</v>
      </c>
      <c r="B39" s="3">
        <v>224606</v>
      </c>
      <c r="C39" s="4">
        <v>4843</v>
      </c>
      <c r="D39" s="4">
        <v>315</v>
      </c>
      <c r="E39" s="4">
        <f>C39+D39</f>
        <v>5158</v>
      </c>
      <c r="F39" s="6">
        <f t="shared" si="8"/>
        <v>0.10122058270283828</v>
      </c>
      <c r="G39" s="4">
        <v>3352</v>
      </c>
      <c r="H39" s="6">
        <f t="shared" ref="H39:H40" si="21">G39/J39</f>
        <v>6.5471307472948159E-2</v>
      </c>
      <c r="I39" s="11">
        <f t="shared" si="14"/>
        <v>47846</v>
      </c>
      <c r="J39" s="4">
        <v>51198</v>
      </c>
      <c r="K39" s="10">
        <f t="shared" ref="K39:K40" si="22">J39/(B39+E39)</f>
        <v>0.2228286415626469</v>
      </c>
      <c r="L39" s="3">
        <v>227024</v>
      </c>
      <c r="M39" s="4">
        <v>24985</v>
      </c>
      <c r="N39" s="4">
        <v>486</v>
      </c>
      <c r="O39" s="4">
        <f>M39+N39</f>
        <v>25471</v>
      </c>
      <c r="P39" s="6">
        <f t="shared" ref="P39:P46" si="23">M39/S39</f>
        <v>0.18651368339330238</v>
      </c>
      <c r="Q39" s="4">
        <v>6405</v>
      </c>
      <c r="R39" s="6">
        <f t="shared" si="17"/>
        <v>4.563168356333222E-2</v>
      </c>
      <c r="S39" s="11">
        <f t="shared" si="20"/>
        <v>133958</v>
      </c>
      <c r="T39" s="4">
        <v>140363</v>
      </c>
      <c r="U39" s="10">
        <f t="shared" si="18"/>
        <v>0.55590407730846159</v>
      </c>
    </row>
    <row r="40" spans="1:21" x14ac:dyDescent="0.25">
      <c r="A40" s="12">
        <v>2012</v>
      </c>
      <c r="B40" s="13">
        <v>221553</v>
      </c>
      <c r="C40" s="14">
        <v>1690</v>
      </c>
      <c r="D40" s="14">
        <v>1122</v>
      </c>
      <c r="E40" s="14">
        <f t="shared" ref="E40:E49" si="24">C40+D40</f>
        <v>2812</v>
      </c>
      <c r="F40" s="16">
        <f t="shared" si="8"/>
        <v>7.3382544507164568E-2</v>
      </c>
      <c r="G40" s="14">
        <v>1404</v>
      </c>
      <c r="H40" s="16">
        <f t="shared" si="21"/>
        <v>5.7460915118277812E-2</v>
      </c>
      <c r="I40" s="21">
        <f t="shared" si="14"/>
        <v>23030</v>
      </c>
      <c r="J40" s="14">
        <v>24434</v>
      </c>
      <c r="K40" s="20">
        <f t="shared" si="22"/>
        <v>0.10890290375058498</v>
      </c>
      <c r="L40" s="13">
        <v>214003</v>
      </c>
      <c r="M40" s="14">
        <v>50668</v>
      </c>
      <c r="N40" s="14">
        <v>2284</v>
      </c>
      <c r="O40" s="14">
        <f t="shared" ref="O40:O49" si="25">M40+N40</f>
        <v>52952</v>
      </c>
      <c r="P40" s="16">
        <f t="shared" si="23"/>
        <v>0.25250546942355517</v>
      </c>
      <c r="Q40" s="14">
        <v>15143</v>
      </c>
      <c r="R40" s="16">
        <f t="shared" si="17"/>
        <v>7.0170154399362389E-2</v>
      </c>
      <c r="S40" s="21">
        <f t="shared" si="20"/>
        <v>200661</v>
      </c>
      <c r="T40" s="14">
        <v>215804</v>
      </c>
      <c r="U40" s="20">
        <f t="shared" si="18"/>
        <v>0.80839092730984619</v>
      </c>
    </row>
    <row r="41" spans="1:21" x14ac:dyDescent="0.25">
      <c r="A41" s="22" t="s">
        <v>22</v>
      </c>
      <c r="B41" s="25" t="s">
        <v>15</v>
      </c>
      <c r="C41" s="25" t="s">
        <v>15</v>
      </c>
      <c r="D41" s="30" t="s">
        <v>15</v>
      </c>
      <c r="E41" s="25" t="s">
        <v>15</v>
      </c>
      <c r="F41" s="27" t="s">
        <v>15</v>
      </c>
      <c r="G41" s="26" t="s">
        <v>15</v>
      </c>
      <c r="H41" s="27" t="s">
        <v>15</v>
      </c>
      <c r="I41" s="31" t="s">
        <v>15</v>
      </c>
      <c r="J41" s="26" t="s">
        <v>15</v>
      </c>
      <c r="K41" s="29" t="s">
        <v>15</v>
      </c>
      <c r="L41" s="3">
        <v>233351</v>
      </c>
      <c r="M41" s="4">
        <v>5926</v>
      </c>
      <c r="N41" s="4">
        <v>708</v>
      </c>
      <c r="O41" s="4">
        <f t="shared" si="25"/>
        <v>6634</v>
      </c>
      <c r="P41" s="6">
        <f t="shared" si="23"/>
        <v>7.8860868986625851E-2</v>
      </c>
      <c r="Q41" s="4">
        <v>4954</v>
      </c>
      <c r="R41" s="6">
        <f t="shared" si="17"/>
        <v>6.1848462527622071E-2</v>
      </c>
      <c r="S41" s="11">
        <f t="shared" si="20"/>
        <v>75145</v>
      </c>
      <c r="T41" s="4">
        <v>80099</v>
      </c>
      <c r="U41" s="10">
        <f t="shared" si="18"/>
        <v>0.33376669375169282</v>
      </c>
    </row>
    <row r="42" spans="1:21" x14ac:dyDescent="0.25">
      <c r="A42" s="12" t="s">
        <v>27</v>
      </c>
      <c r="B42" s="13">
        <v>76238</v>
      </c>
      <c r="C42" s="14">
        <v>96</v>
      </c>
      <c r="D42" s="14">
        <v>20</v>
      </c>
      <c r="E42" s="14">
        <f t="shared" si="24"/>
        <v>116</v>
      </c>
      <c r="F42" s="16">
        <f t="shared" si="8"/>
        <v>2.0869565217391306E-2</v>
      </c>
      <c r="G42" s="14">
        <v>223</v>
      </c>
      <c r="H42" s="16">
        <f t="shared" ref="H42:H51" si="26">G42/J42</f>
        <v>4.6236782085838687E-2</v>
      </c>
      <c r="I42" s="21">
        <v>4600</v>
      </c>
      <c r="J42" s="14">
        <v>4823</v>
      </c>
      <c r="K42" s="20">
        <f t="shared" ref="K42:K44" si="27">J42/(B42+E42)</f>
        <v>6.3166304319354591E-2</v>
      </c>
      <c r="L42" s="13">
        <v>76340</v>
      </c>
      <c r="M42" s="14">
        <v>51</v>
      </c>
      <c r="N42" s="14">
        <v>14</v>
      </c>
      <c r="O42" s="14">
        <f t="shared" si="25"/>
        <v>65</v>
      </c>
      <c r="P42" s="16">
        <f t="shared" si="23"/>
        <v>1.1577752553916005E-2</v>
      </c>
      <c r="Q42" s="14">
        <v>251</v>
      </c>
      <c r="R42" s="16">
        <f t="shared" si="17"/>
        <v>5.3908934707903783E-2</v>
      </c>
      <c r="S42" s="21">
        <f t="shared" si="20"/>
        <v>4405</v>
      </c>
      <c r="T42" s="14">
        <v>4656</v>
      </c>
      <c r="U42" s="20">
        <f t="shared" si="18"/>
        <v>6.0938420260454158E-2</v>
      </c>
    </row>
    <row r="43" spans="1:21" x14ac:dyDescent="0.25">
      <c r="A43" s="22">
        <v>2014</v>
      </c>
      <c r="B43" s="3">
        <v>232050</v>
      </c>
      <c r="C43" s="4">
        <v>1246</v>
      </c>
      <c r="D43" s="4">
        <v>541</v>
      </c>
      <c r="E43" s="4">
        <f t="shared" si="24"/>
        <v>1787</v>
      </c>
      <c r="F43" s="6">
        <f t="shared" si="8"/>
        <v>4.9446406603436646E-2</v>
      </c>
      <c r="G43" s="4">
        <v>3930</v>
      </c>
      <c r="H43" s="6">
        <f t="shared" si="26"/>
        <v>0.13491709293144288</v>
      </c>
      <c r="I43" s="11">
        <v>25199</v>
      </c>
      <c r="J43" s="4">
        <v>29129</v>
      </c>
      <c r="K43" s="10">
        <f t="shared" si="27"/>
        <v>0.12456967887887717</v>
      </c>
      <c r="L43" s="3">
        <v>227660</v>
      </c>
      <c r="M43" s="4">
        <v>18641</v>
      </c>
      <c r="N43" s="4">
        <v>981</v>
      </c>
      <c r="O43" s="4">
        <f t="shared" si="25"/>
        <v>19622</v>
      </c>
      <c r="P43" s="6">
        <f t="shared" si="23"/>
        <v>0.14902904471430969</v>
      </c>
      <c r="Q43" s="4">
        <v>12279</v>
      </c>
      <c r="R43" s="6">
        <f t="shared" si="17"/>
        <v>8.9391534776721362E-2</v>
      </c>
      <c r="S43" s="11">
        <f t="shared" si="20"/>
        <v>125083</v>
      </c>
      <c r="T43" s="4">
        <v>137362</v>
      </c>
      <c r="U43" s="10">
        <f t="shared" si="18"/>
        <v>0.55548725746313921</v>
      </c>
    </row>
    <row r="44" spans="1:21" x14ac:dyDescent="0.25">
      <c r="A44" s="12">
        <v>2016</v>
      </c>
      <c r="B44" s="13">
        <v>224384</v>
      </c>
      <c r="C44" s="14">
        <v>2831</v>
      </c>
      <c r="D44" s="14">
        <v>930</v>
      </c>
      <c r="E44" s="14">
        <f>C44+D44</f>
        <v>3761</v>
      </c>
      <c r="F44" s="16">
        <f t="shared" si="8"/>
        <v>9.1972320587375325E-2</v>
      </c>
      <c r="G44" s="14">
        <v>4668</v>
      </c>
      <c r="H44" s="16">
        <f t="shared" si="26"/>
        <v>0.13168213489802252</v>
      </c>
      <c r="I44" s="21">
        <f t="shared" si="14"/>
        <v>30781</v>
      </c>
      <c r="J44" s="14">
        <v>35449</v>
      </c>
      <c r="K44" s="20">
        <f t="shared" si="27"/>
        <v>0.15537925442153017</v>
      </c>
      <c r="L44" s="13">
        <v>246185</v>
      </c>
      <c r="M44" s="14">
        <v>25916</v>
      </c>
      <c r="N44" s="14">
        <v>6490</v>
      </c>
      <c r="O44" s="14">
        <f t="shared" si="25"/>
        <v>32406</v>
      </c>
      <c r="P44" s="16">
        <f t="shared" si="23"/>
        <v>0.16269288234333998</v>
      </c>
      <c r="Q44" s="14">
        <v>60538</v>
      </c>
      <c r="R44" s="16">
        <f t="shared" si="17"/>
        <v>0.27538301976054441</v>
      </c>
      <c r="S44" s="21">
        <f t="shared" si="20"/>
        <v>159294</v>
      </c>
      <c r="T44" s="14">
        <v>219832</v>
      </c>
      <c r="U44" s="20">
        <f t="shared" si="18"/>
        <v>0.78908507453578902</v>
      </c>
    </row>
    <row r="45" spans="1:21" x14ac:dyDescent="0.25">
      <c r="A45" s="22" t="s">
        <v>23</v>
      </c>
      <c r="B45" s="25" t="s">
        <v>15</v>
      </c>
      <c r="C45" s="25" t="s">
        <v>15</v>
      </c>
      <c r="D45" s="30" t="s">
        <v>15</v>
      </c>
      <c r="E45" s="25" t="s">
        <v>15</v>
      </c>
      <c r="F45" s="27" t="s">
        <v>15</v>
      </c>
      <c r="G45" s="26" t="s">
        <v>15</v>
      </c>
      <c r="H45" s="27" t="s">
        <v>15</v>
      </c>
      <c r="I45" s="31" t="s">
        <v>15</v>
      </c>
      <c r="J45" s="26" t="s">
        <v>15</v>
      </c>
      <c r="K45" s="29" t="s">
        <v>15</v>
      </c>
      <c r="L45" s="3">
        <v>239750</v>
      </c>
      <c r="M45" s="4">
        <v>8276</v>
      </c>
      <c r="N45" s="4">
        <v>1486</v>
      </c>
      <c r="O45" s="4">
        <f t="shared" si="25"/>
        <v>9762</v>
      </c>
      <c r="P45" s="6">
        <f t="shared" si="23"/>
        <v>8.8086596489734229E-2</v>
      </c>
      <c r="Q45" s="4">
        <v>11975</v>
      </c>
      <c r="R45" s="6">
        <f t="shared" si="17"/>
        <v>0.11304848576391512</v>
      </c>
      <c r="S45" s="11">
        <f t="shared" si="20"/>
        <v>93953</v>
      </c>
      <c r="T45" s="4">
        <v>105928</v>
      </c>
      <c r="U45" s="10">
        <f t="shared" si="18"/>
        <v>0.42454070345314054</v>
      </c>
    </row>
    <row r="46" spans="1:21" x14ac:dyDescent="0.25">
      <c r="A46" s="12">
        <v>2018</v>
      </c>
      <c r="B46" s="13">
        <v>239985</v>
      </c>
      <c r="C46" s="14">
        <v>7727</v>
      </c>
      <c r="D46" s="14">
        <v>1590</v>
      </c>
      <c r="E46" s="14">
        <f t="shared" si="24"/>
        <v>9317</v>
      </c>
      <c r="F46" s="16">
        <f t="shared" si="8"/>
        <v>8.9580096918546681E-2</v>
      </c>
      <c r="G46" s="14">
        <v>15008</v>
      </c>
      <c r="H46" s="16">
        <f t="shared" si="26"/>
        <v>0.14820374064345387</v>
      </c>
      <c r="I46" s="21">
        <f t="shared" si="14"/>
        <v>86258</v>
      </c>
      <c r="J46" s="14">
        <v>101266</v>
      </c>
      <c r="K46" s="20">
        <f t="shared" ref="K46:K51" si="28">J46/(B46+E46)</f>
        <v>0.40619810510946563</v>
      </c>
      <c r="L46" s="13">
        <v>249298</v>
      </c>
      <c r="M46" s="14">
        <v>20386</v>
      </c>
      <c r="N46" s="14">
        <v>3832</v>
      </c>
      <c r="O46" s="14">
        <f t="shared" si="25"/>
        <v>24218</v>
      </c>
      <c r="P46" s="16">
        <f t="shared" si="23"/>
        <v>0.13169165573865801</v>
      </c>
      <c r="Q46" s="14">
        <v>52313</v>
      </c>
      <c r="R46" s="16">
        <f t="shared" si="17"/>
        <v>0.25258070434639862</v>
      </c>
      <c r="S46" s="21">
        <f t="shared" si="20"/>
        <v>154801</v>
      </c>
      <c r="T46" s="14">
        <v>207114</v>
      </c>
      <c r="U46" s="20">
        <f>T46/(L46+O46)</f>
        <v>0.75722809634536914</v>
      </c>
    </row>
    <row r="47" spans="1:21" x14ac:dyDescent="0.25">
      <c r="A47" s="22" t="s">
        <v>28</v>
      </c>
      <c r="B47" s="3">
        <v>26265</v>
      </c>
      <c r="C47" s="4">
        <v>243</v>
      </c>
      <c r="D47" s="4">
        <v>71</v>
      </c>
      <c r="E47" s="4">
        <f t="shared" si="24"/>
        <v>314</v>
      </c>
      <c r="F47" s="6">
        <f>C47/I47</f>
        <v>5.8385391638635271E-2</v>
      </c>
      <c r="G47" s="4">
        <v>553</v>
      </c>
      <c r="H47" s="6">
        <f t="shared" si="26"/>
        <v>0.11728525980911983</v>
      </c>
      <c r="I47" s="11">
        <f t="shared" si="14"/>
        <v>4162</v>
      </c>
      <c r="J47" s="4">
        <v>4715</v>
      </c>
      <c r="K47" s="10">
        <f t="shared" si="28"/>
        <v>0.17739568832536964</v>
      </c>
      <c r="L47" s="3">
        <v>26478</v>
      </c>
      <c r="M47" s="4">
        <v>29</v>
      </c>
      <c r="N47" s="4">
        <v>11</v>
      </c>
      <c r="O47" s="4">
        <f t="shared" si="25"/>
        <v>40</v>
      </c>
      <c r="P47" s="6">
        <f>M47/S47</f>
        <v>1.4833759590792838E-2</v>
      </c>
      <c r="Q47" s="4">
        <v>200</v>
      </c>
      <c r="R47" s="6">
        <f>Q47/T47</f>
        <v>9.2807424593967514E-2</v>
      </c>
      <c r="S47" s="11">
        <f t="shared" si="20"/>
        <v>1955</v>
      </c>
      <c r="T47" s="4">
        <v>2155</v>
      </c>
      <c r="U47" s="10">
        <f>T47/(L47+O47)</f>
        <v>8.1265555471755041E-2</v>
      </c>
    </row>
    <row r="48" spans="1:21" x14ac:dyDescent="0.25">
      <c r="A48" s="12" t="s">
        <v>31</v>
      </c>
      <c r="B48" s="13">
        <v>250535</v>
      </c>
      <c r="C48" s="14">
        <v>13898</v>
      </c>
      <c r="D48" s="14">
        <v>1130</v>
      </c>
      <c r="E48" s="14">
        <f t="shared" si="24"/>
        <v>15028</v>
      </c>
      <c r="F48" s="16">
        <f>C48/I48</f>
        <v>0.12389569868509026</v>
      </c>
      <c r="G48" s="14">
        <v>14701</v>
      </c>
      <c r="H48" s="16">
        <f t="shared" si="26"/>
        <v>0.11586903748541884</v>
      </c>
      <c r="I48" s="21">
        <f t="shared" si="14"/>
        <v>112175</v>
      </c>
      <c r="J48" s="14">
        <v>126876</v>
      </c>
      <c r="K48" s="20">
        <f t="shared" si="28"/>
        <v>0.47776233888003977</v>
      </c>
      <c r="L48" s="32" t="s">
        <v>15</v>
      </c>
      <c r="M48" s="32" t="s">
        <v>15</v>
      </c>
      <c r="N48" s="25" t="s">
        <v>15</v>
      </c>
      <c r="O48" s="33" t="s">
        <v>15</v>
      </c>
      <c r="P48" s="34" t="s">
        <v>15</v>
      </c>
      <c r="Q48" s="33" t="s">
        <v>15</v>
      </c>
      <c r="R48" s="35" t="s">
        <v>15</v>
      </c>
      <c r="S48" s="36" t="s">
        <v>15</v>
      </c>
      <c r="T48" s="33" t="s">
        <v>15</v>
      </c>
      <c r="U48" s="29" t="s">
        <v>15</v>
      </c>
    </row>
    <row r="49" spans="1:21" x14ac:dyDescent="0.25">
      <c r="A49" s="22">
        <v>2020</v>
      </c>
      <c r="B49" s="3">
        <v>258532</v>
      </c>
      <c r="C49" s="4">
        <v>4384</v>
      </c>
      <c r="D49" s="48">
        <v>3823</v>
      </c>
      <c r="E49" s="4">
        <f t="shared" si="24"/>
        <v>8207</v>
      </c>
      <c r="F49" s="6">
        <f>C49/I49</f>
        <v>9.5992993212174291E-2</v>
      </c>
      <c r="G49" s="4">
        <v>85219</v>
      </c>
      <c r="H49" s="6">
        <f t="shared" si="26"/>
        <v>0.65107839467029316</v>
      </c>
      <c r="I49" s="11">
        <f t="shared" si="14"/>
        <v>45670</v>
      </c>
      <c r="J49" s="4">
        <v>130889</v>
      </c>
      <c r="K49" s="10">
        <f t="shared" si="28"/>
        <v>0.49070064744937936</v>
      </c>
      <c r="L49" s="3">
        <v>272617</v>
      </c>
      <c r="M49" s="4">
        <v>9840</v>
      </c>
      <c r="N49" s="4">
        <v>10488</v>
      </c>
      <c r="O49" s="4">
        <f t="shared" si="25"/>
        <v>20328</v>
      </c>
      <c r="P49" s="6">
        <f>M49/S49</f>
        <v>0.14583611222266685</v>
      </c>
      <c r="Q49" s="4">
        <v>170631</v>
      </c>
      <c r="R49" s="6">
        <f>Q49/T49</f>
        <v>0.71662382824312065</v>
      </c>
      <c r="S49" s="11">
        <f t="shared" si="20"/>
        <v>67473</v>
      </c>
      <c r="T49" s="4">
        <v>238104</v>
      </c>
      <c r="U49" s="10">
        <f>T49/(L49+O49)</f>
        <v>0.81279421051733258</v>
      </c>
    </row>
    <row r="50" spans="1:21" x14ac:dyDescent="0.25">
      <c r="A50" s="12" t="s">
        <v>29</v>
      </c>
      <c r="B50" s="25" t="s">
        <v>15</v>
      </c>
      <c r="C50" s="25" t="s">
        <v>15</v>
      </c>
      <c r="D50" s="30" t="s">
        <v>15</v>
      </c>
      <c r="E50" s="25" t="s">
        <v>15</v>
      </c>
      <c r="F50" s="27" t="s">
        <v>15</v>
      </c>
      <c r="G50" s="26" t="s">
        <v>15</v>
      </c>
      <c r="H50" s="27" t="s">
        <v>15</v>
      </c>
      <c r="I50" s="31" t="s">
        <v>15</v>
      </c>
      <c r="J50" s="26" t="s">
        <v>15</v>
      </c>
      <c r="K50" s="29" t="s">
        <v>15</v>
      </c>
      <c r="L50" s="13">
        <v>254380</v>
      </c>
      <c r="M50" s="14">
        <v>12683</v>
      </c>
      <c r="N50" s="14">
        <v>1866</v>
      </c>
      <c r="O50" s="14">
        <v>14549</v>
      </c>
      <c r="P50" s="16">
        <f>M50/S50</f>
        <v>0.10955815661037446</v>
      </c>
      <c r="Q50" s="14">
        <v>29572</v>
      </c>
      <c r="R50" s="16">
        <f>Q50/T50</f>
        <v>0.2034719307540406</v>
      </c>
      <c r="S50" s="21">
        <f t="shared" si="20"/>
        <v>115765</v>
      </c>
      <c r="T50" s="14">
        <v>145337</v>
      </c>
      <c r="U50" s="20">
        <f>T50/(L50+O50)</f>
        <v>0.54042888643470954</v>
      </c>
    </row>
    <row r="51" spans="1:21" x14ac:dyDescent="0.25">
      <c r="A51" s="22">
        <v>2022</v>
      </c>
      <c r="B51" s="3">
        <v>250700</v>
      </c>
      <c r="C51" s="4">
        <v>4063</v>
      </c>
      <c r="D51" s="5">
        <v>608</v>
      </c>
      <c r="E51" s="4">
        <v>4671</v>
      </c>
      <c r="F51" s="6">
        <f>C51/I51</f>
        <v>5.7517801780885912E-2</v>
      </c>
      <c r="G51" s="4">
        <v>12742</v>
      </c>
      <c r="H51" s="6">
        <f t="shared" si="26"/>
        <v>0.15281658891114283</v>
      </c>
      <c r="I51" s="11">
        <v>70639</v>
      </c>
      <c r="J51" s="4">
        <v>83381</v>
      </c>
      <c r="K51" s="10">
        <f t="shared" si="28"/>
        <v>0.32650927474145458</v>
      </c>
      <c r="L51" s="3">
        <v>243789</v>
      </c>
      <c r="M51" s="4">
        <v>15110</v>
      </c>
      <c r="N51" s="4">
        <v>2243</v>
      </c>
      <c r="O51" s="4">
        <v>17353</v>
      </c>
      <c r="P51" s="6">
        <f>M51/S51</f>
        <v>0.11362867262759725</v>
      </c>
      <c r="Q51" s="4">
        <v>45871</v>
      </c>
      <c r="R51" s="6">
        <f>Q51/T51</f>
        <v>0.25648036321345502</v>
      </c>
      <c r="S51" s="11">
        <v>132977</v>
      </c>
      <c r="T51" s="4">
        <v>178848</v>
      </c>
      <c r="U51" s="10">
        <f>T51/(L51+O51)</f>
        <v>0.6848687687158711</v>
      </c>
    </row>
    <row r="52" spans="1:21" x14ac:dyDescent="0.25">
      <c r="A52" s="12" t="s">
        <v>30</v>
      </c>
      <c r="B52" s="25" t="s">
        <v>15</v>
      </c>
      <c r="C52" s="25" t="s">
        <v>15</v>
      </c>
      <c r="D52" s="30" t="s">
        <v>15</v>
      </c>
      <c r="E52" s="25" t="s">
        <v>15</v>
      </c>
      <c r="F52" s="27" t="s">
        <v>15</v>
      </c>
      <c r="G52" s="26" t="s">
        <v>15</v>
      </c>
      <c r="H52" s="27" t="s">
        <v>15</v>
      </c>
      <c r="I52" s="31" t="s">
        <v>15</v>
      </c>
      <c r="J52" s="26" t="s">
        <v>15</v>
      </c>
      <c r="K52" s="29" t="s">
        <v>15</v>
      </c>
      <c r="L52" s="13">
        <v>244028</v>
      </c>
      <c r="M52" s="14">
        <v>3856</v>
      </c>
      <c r="N52" s="14">
        <v>1078</v>
      </c>
      <c r="O52" s="14">
        <v>4934</v>
      </c>
      <c r="P52" s="49">
        <f>M52/S52</f>
        <v>5.893411178529398E-2</v>
      </c>
      <c r="Q52" s="14">
        <v>13531</v>
      </c>
      <c r="R52" s="16">
        <f>Q52/T52</f>
        <v>0.17136524822695035</v>
      </c>
      <c r="S52" s="21">
        <v>65429</v>
      </c>
      <c r="T52" s="14">
        <v>78960</v>
      </c>
      <c r="U52" s="20">
        <f>T52/(L52+O52)</f>
        <v>0.31715683517966597</v>
      </c>
    </row>
    <row r="53" spans="1:21" x14ac:dyDescent="0.25">
      <c r="A53" s="53" t="s">
        <v>32</v>
      </c>
      <c r="B53" s="54">
        <v>242399</v>
      </c>
      <c r="C53" s="55">
        <v>2053</v>
      </c>
      <c r="D53" s="55">
        <v>284</v>
      </c>
      <c r="E53" s="55">
        <f t="shared" ref="E53" si="29">C53+D53</f>
        <v>2337</v>
      </c>
      <c r="F53" s="56">
        <f>C53/I53</f>
        <v>4.7507752117369371E-2</v>
      </c>
      <c r="G53" s="55">
        <v>5672</v>
      </c>
      <c r="H53" s="56">
        <f t="shared" ref="H53" si="30">G53/J53</f>
        <v>0.11602503784314527</v>
      </c>
      <c r="I53" s="57">
        <f t="shared" ref="I53" si="31">J53-G53</f>
        <v>43214</v>
      </c>
      <c r="J53" s="55">
        <v>48886</v>
      </c>
      <c r="K53" s="58">
        <f t="shared" ref="K53" si="32">J53/(B53+E53)</f>
        <v>0.19974993462343096</v>
      </c>
      <c r="L53" s="32" t="s">
        <v>15</v>
      </c>
      <c r="M53" s="32" t="s">
        <v>15</v>
      </c>
      <c r="N53" s="25" t="s">
        <v>15</v>
      </c>
      <c r="O53" s="33" t="s">
        <v>15</v>
      </c>
      <c r="P53" s="34" t="s">
        <v>15</v>
      </c>
      <c r="Q53" s="33" t="s">
        <v>15</v>
      </c>
      <c r="R53" s="35" t="s">
        <v>15</v>
      </c>
      <c r="S53" s="36" t="s">
        <v>15</v>
      </c>
      <c r="T53" s="33" t="s">
        <v>15</v>
      </c>
      <c r="U53" s="29" t="s">
        <v>15</v>
      </c>
    </row>
    <row r="54" spans="1:21" x14ac:dyDescent="0.25">
      <c r="A54" s="22"/>
      <c r="B54" s="3"/>
      <c r="C54" s="4"/>
      <c r="D54" s="5"/>
      <c r="E54" s="4"/>
      <c r="F54" s="6"/>
      <c r="G54" s="4"/>
      <c r="H54" s="6"/>
      <c r="I54" s="11"/>
      <c r="J54" s="4"/>
      <c r="K54" s="10"/>
      <c r="L54" s="3"/>
      <c r="M54" s="4"/>
      <c r="N54" s="4"/>
      <c r="O54" s="4"/>
      <c r="P54" s="6"/>
      <c r="Q54" s="4"/>
      <c r="R54" s="6"/>
      <c r="S54" s="11"/>
      <c r="T54" s="4"/>
      <c r="U54" s="10"/>
    </row>
    <row r="55" spans="1:21" x14ac:dyDescent="0.25">
      <c r="A55" s="37"/>
      <c r="B55" s="38"/>
      <c r="C55" s="38"/>
      <c r="D55" s="38"/>
      <c r="E55" s="38"/>
      <c r="F55" s="39"/>
      <c r="G55" s="38"/>
      <c r="H55" s="39"/>
      <c r="I55" s="39"/>
      <c r="J55" s="38"/>
      <c r="K55" s="39"/>
      <c r="L55" s="38"/>
      <c r="M55" s="38"/>
      <c r="N55" s="38"/>
      <c r="O55" s="38"/>
      <c r="P55" s="39"/>
      <c r="Q55" s="38"/>
      <c r="R55" s="39"/>
      <c r="S55" s="39"/>
      <c r="T55" s="38"/>
      <c r="U55" s="40"/>
    </row>
    <row r="56" spans="1:21" x14ac:dyDescent="0.25">
      <c r="A56" s="47" t="s">
        <v>26</v>
      </c>
      <c r="B56" s="38"/>
      <c r="C56" s="38"/>
      <c r="D56" s="38"/>
      <c r="E56" s="38"/>
      <c r="F56" s="39"/>
      <c r="G56" s="38"/>
      <c r="H56" s="39"/>
      <c r="I56" s="39"/>
      <c r="J56" s="38"/>
      <c r="K56" s="39"/>
      <c r="L56" s="38"/>
      <c r="M56" s="38"/>
      <c r="N56" s="38"/>
      <c r="O56" s="38"/>
      <c r="P56" s="39"/>
      <c r="Q56" s="38"/>
      <c r="R56" s="39"/>
      <c r="S56" s="39"/>
      <c r="T56" s="38"/>
      <c r="U56" s="40"/>
    </row>
    <row r="57" spans="1:21" x14ac:dyDescent="0.25">
      <c r="A57" s="41" t="s">
        <v>24</v>
      </c>
    </row>
    <row r="58" spans="1:21" x14ac:dyDescent="0.25">
      <c r="A58" s="41" t="s">
        <v>25</v>
      </c>
    </row>
  </sheetData>
  <mergeCells count="2">
    <mergeCell ref="B1:K1"/>
    <mergeCell ref="L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Mpls Historic Voter Turnout</vt:lpstr>
    </vt:vector>
  </TitlesOfParts>
  <Company>City of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Minneapolis</dc:creator>
  <cp:lastModifiedBy>Grossman, Aaron</cp:lastModifiedBy>
  <dcterms:created xsi:type="dcterms:W3CDTF">2020-09-26T20:08:00Z</dcterms:created>
  <dcterms:modified xsi:type="dcterms:W3CDTF">2024-03-07T18:44:05Z</dcterms:modified>
</cp:coreProperties>
</file>