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neapolismngov.sharepoint.com/teams/s00027/Shared Documents/Statistics/2026/08.11.26 Primary/"/>
    </mc:Choice>
  </mc:AlternateContent>
  <xr:revisionPtr revIDLastSave="94" documentId="8_{511D16A9-7134-4EC4-BF55-3400E10EFF00}" xr6:coauthVersionLast="47" xr6:coauthVersionMax="47" xr10:uidLastSave="{7C32B607-402E-4067-A5B2-8DE1FFBE5A0F}"/>
  <bookViews>
    <workbookView xWindow="28680" yWindow="-120" windowWidth="29040" windowHeight="15720" xr2:uid="{EE7CE9C2-B846-4814-8F41-1C04FA22960C}"/>
  </bookViews>
  <sheets>
    <sheet name="2026 State Primary" sheetId="1" r:id="rId1"/>
  </sheets>
  <definedNames>
    <definedName name="_xlnm.Print_Titles" localSheetId="0">'2026 State Primary'!$1:$7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1" l="1"/>
  <c r="C185" i="1"/>
  <c r="D184" i="1" s="1"/>
  <c r="D178" i="1"/>
  <c r="I158" i="1"/>
  <c r="I173" i="1" s="1"/>
  <c r="G158" i="1"/>
  <c r="G173" i="1" s="1"/>
  <c r="E158" i="1"/>
  <c r="E173" i="1" s="1"/>
  <c r="C158" i="1"/>
  <c r="C173" i="1" s="1"/>
  <c r="B158" i="1"/>
  <c r="B173" i="1" s="1"/>
  <c r="J157" i="1"/>
  <c r="H157" i="1" s="1"/>
  <c r="F157" i="1"/>
  <c r="D157" i="1"/>
  <c r="J156" i="1"/>
  <c r="H156" i="1" s="1"/>
  <c r="F156" i="1"/>
  <c r="D156" i="1"/>
  <c r="J155" i="1"/>
  <c r="H155" i="1" s="1"/>
  <c r="F155" i="1"/>
  <c r="D155" i="1"/>
  <c r="J154" i="1"/>
  <c r="F154" i="1"/>
  <c r="D154" i="1"/>
  <c r="J153" i="1"/>
  <c r="H153" i="1" s="1"/>
  <c r="F153" i="1"/>
  <c r="D153" i="1"/>
  <c r="J152" i="1"/>
  <c r="F152" i="1"/>
  <c r="D152" i="1"/>
  <c r="J151" i="1"/>
  <c r="H151" i="1" s="1"/>
  <c r="F151" i="1"/>
  <c r="D151" i="1"/>
  <c r="J150" i="1"/>
  <c r="F150" i="1"/>
  <c r="D150" i="1"/>
  <c r="J149" i="1"/>
  <c r="H149" i="1" s="1"/>
  <c r="F149" i="1"/>
  <c r="D149" i="1"/>
  <c r="J148" i="1"/>
  <c r="K148" i="1" s="1"/>
  <c r="F148" i="1"/>
  <c r="D148" i="1"/>
  <c r="J147" i="1"/>
  <c r="H147" i="1" s="1"/>
  <c r="F147" i="1"/>
  <c r="D147" i="1"/>
  <c r="J146" i="1"/>
  <c r="H146" i="1" s="1"/>
  <c r="F146" i="1"/>
  <c r="D146" i="1"/>
  <c r="J145" i="1"/>
  <c r="F145" i="1"/>
  <c r="D145" i="1"/>
  <c r="I144" i="1"/>
  <c r="I172" i="1" s="1"/>
  <c r="G144" i="1"/>
  <c r="G172" i="1" s="1"/>
  <c r="E144" i="1"/>
  <c r="E172" i="1" s="1"/>
  <c r="C144" i="1"/>
  <c r="B144" i="1"/>
  <c r="B172" i="1" s="1"/>
  <c r="J143" i="1"/>
  <c r="H143" i="1" s="1"/>
  <c r="F143" i="1"/>
  <c r="D143" i="1"/>
  <c r="J142" i="1"/>
  <c r="H142" i="1" s="1"/>
  <c r="F142" i="1"/>
  <c r="D142" i="1"/>
  <c r="J141" i="1"/>
  <c r="F141" i="1"/>
  <c r="D141" i="1"/>
  <c r="J140" i="1"/>
  <c r="H140" i="1" s="1"/>
  <c r="F140" i="1"/>
  <c r="D140" i="1"/>
  <c r="J139" i="1"/>
  <c r="F139" i="1"/>
  <c r="D139" i="1"/>
  <c r="J138" i="1"/>
  <c r="F138" i="1"/>
  <c r="D138" i="1"/>
  <c r="J137" i="1"/>
  <c r="H137" i="1"/>
  <c r="F137" i="1"/>
  <c r="K137" i="1" s="1"/>
  <c r="D137" i="1"/>
  <c r="J136" i="1"/>
  <c r="H136" i="1" s="1"/>
  <c r="F136" i="1"/>
  <c r="D136" i="1"/>
  <c r="J135" i="1"/>
  <c r="F135" i="1"/>
  <c r="D135" i="1"/>
  <c r="J134" i="1"/>
  <c r="H134" i="1" s="1"/>
  <c r="F134" i="1"/>
  <c r="D134" i="1"/>
  <c r="J133" i="1"/>
  <c r="H133" i="1" s="1"/>
  <c r="F133" i="1"/>
  <c r="D133" i="1"/>
  <c r="J132" i="1"/>
  <c r="H132" i="1" s="1"/>
  <c r="F132" i="1"/>
  <c r="D132" i="1"/>
  <c r="I131" i="1"/>
  <c r="I171" i="1" s="1"/>
  <c r="G131" i="1"/>
  <c r="G171" i="1" s="1"/>
  <c r="E131" i="1"/>
  <c r="E171" i="1" s="1"/>
  <c r="C131" i="1"/>
  <c r="B131" i="1"/>
  <c r="B171" i="1" s="1"/>
  <c r="J130" i="1"/>
  <c r="F130" i="1"/>
  <c r="D130" i="1"/>
  <c r="J129" i="1"/>
  <c r="H129" i="1" s="1"/>
  <c r="F129" i="1"/>
  <c r="D129" i="1"/>
  <c r="J128" i="1"/>
  <c r="H128" i="1" s="1"/>
  <c r="F128" i="1"/>
  <c r="D128" i="1"/>
  <c r="J127" i="1"/>
  <c r="H127" i="1" s="1"/>
  <c r="F127" i="1"/>
  <c r="D127" i="1"/>
  <c r="J126" i="1"/>
  <c r="F126" i="1"/>
  <c r="D126" i="1"/>
  <c r="J125" i="1"/>
  <c r="H125" i="1" s="1"/>
  <c r="F125" i="1"/>
  <c r="D125" i="1"/>
  <c r="J124" i="1"/>
  <c r="H124" i="1" s="1"/>
  <c r="F124" i="1"/>
  <c r="D124" i="1"/>
  <c r="J123" i="1"/>
  <c r="H123" i="1" s="1"/>
  <c r="F123" i="1"/>
  <c r="D123" i="1"/>
  <c r="J122" i="1"/>
  <c r="H122" i="1"/>
  <c r="F122" i="1"/>
  <c r="D122" i="1"/>
  <c r="J121" i="1"/>
  <c r="F121" i="1"/>
  <c r="D121" i="1"/>
  <c r="J120" i="1"/>
  <c r="H120" i="1" s="1"/>
  <c r="F120" i="1"/>
  <c r="D120" i="1"/>
  <c r="J119" i="1"/>
  <c r="H119" i="1" s="1"/>
  <c r="F119" i="1"/>
  <c r="D119" i="1"/>
  <c r="I118" i="1"/>
  <c r="I170" i="1" s="1"/>
  <c r="G118" i="1"/>
  <c r="G170" i="1" s="1"/>
  <c r="E118" i="1"/>
  <c r="E170" i="1" s="1"/>
  <c r="C118" i="1"/>
  <c r="D118" i="1" s="1"/>
  <c r="D170" i="1" s="1"/>
  <c r="B118" i="1"/>
  <c r="B170" i="1" s="1"/>
  <c r="J117" i="1"/>
  <c r="H117" i="1" s="1"/>
  <c r="F117" i="1"/>
  <c r="D117" i="1"/>
  <c r="J116" i="1"/>
  <c r="H116" i="1" s="1"/>
  <c r="F116" i="1"/>
  <c r="D116" i="1"/>
  <c r="J115" i="1"/>
  <c r="F115" i="1"/>
  <c r="D115" i="1"/>
  <c r="J114" i="1"/>
  <c r="H114" i="1" s="1"/>
  <c r="F114" i="1"/>
  <c r="D114" i="1"/>
  <c r="J113" i="1"/>
  <c r="H113" i="1"/>
  <c r="F113" i="1"/>
  <c r="D113" i="1"/>
  <c r="J112" i="1"/>
  <c r="H112" i="1" s="1"/>
  <c r="F112" i="1"/>
  <c r="D112" i="1"/>
  <c r="J111" i="1"/>
  <c r="H111" i="1" s="1"/>
  <c r="F111" i="1"/>
  <c r="D111" i="1"/>
  <c r="J110" i="1"/>
  <c r="H110" i="1" s="1"/>
  <c r="F110" i="1"/>
  <c r="D110" i="1"/>
  <c r="J109" i="1"/>
  <c r="H109" i="1"/>
  <c r="F109" i="1"/>
  <c r="D109" i="1"/>
  <c r="I108" i="1"/>
  <c r="I169" i="1" s="1"/>
  <c r="G108" i="1"/>
  <c r="E108" i="1"/>
  <c r="C108" i="1"/>
  <c r="C169" i="1" s="1"/>
  <c r="B108" i="1"/>
  <c r="B169" i="1" s="1"/>
  <c r="J107" i="1"/>
  <c r="F107" i="1"/>
  <c r="D107" i="1"/>
  <c r="J106" i="1"/>
  <c r="H106" i="1" s="1"/>
  <c r="F106" i="1"/>
  <c r="D106" i="1"/>
  <c r="J105" i="1"/>
  <c r="F105" i="1"/>
  <c r="D105" i="1"/>
  <c r="J104" i="1"/>
  <c r="H104" i="1" s="1"/>
  <c r="F104" i="1"/>
  <c r="D104" i="1"/>
  <c r="J103" i="1"/>
  <c r="H103" i="1"/>
  <c r="F103" i="1"/>
  <c r="D103" i="1"/>
  <c r="J102" i="1"/>
  <c r="H102" i="1" s="1"/>
  <c r="F102" i="1"/>
  <c r="D102" i="1"/>
  <c r="J101" i="1"/>
  <c r="H101" i="1" s="1"/>
  <c r="F101" i="1"/>
  <c r="D101" i="1"/>
  <c r="J100" i="1"/>
  <c r="K100" i="1" s="1"/>
  <c r="F100" i="1"/>
  <c r="D100" i="1"/>
  <c r="J99" i="1"/>
  <c r="H99" i="1" s="1"/>
  <c r="F99" i="1"/>
  <c r="D99" i="1"/>
  <c r="I98" i="1"/>
  <c r="I168" i="1" s="1"/>
  <c r="G98" i="1"/>
  <c r="E98" i="1"/>
  <c r="C98" i="1"/>
  <c r="F98" i="1" s="1"/>
  <c r="F168" i="1" s="1"/>
  <c r="B98" i="1"/>
  <c r="B168" i="1" s="1"/>
  <c r="J97" i="1"/>
  <c r="H97" i="1"/>
  <c r="F97" i="1"/>
  <c r="D97" i="1"/>
  <c r="J96" i="1"/>
  <c r="H96" i="1" s="1"/>
  <c r="F96" i="1"/>
  <c r="D96" i="1"/>
  <c r="J95" i="1"/>
  <c r="H95" i="1" s="1"/>
  <c r="F95" i="1"/>
  <c r="K95" i="1" s="1"/>
  <c r="D95" i="1"/>
  <c r="J94" i="1"/>
  <c r="H94" i="1" s="1"/>
  <c r="F94" i="1"/>
  <c r="D94" i="1"/>
  <c r="J93" i="1"/>
  <c r="H93" i="1" s="1"/>
  <c r="F93" i="1"/>
  <c r="D93" i="1"/>
  <c r="J92" i="1"/>
  <c r="H92" i="1" s="1"/>
  <c r="F92" i="1"/>
  <c r="D92" i="1"/>
  <c r="J91" i="1"/>
  <c r="H91" i="1" s="1"/>
  <c r="F91" i="1"/>
  <c r="D91" i="1"/>
  <c r="J90" i="1"/>
  <c r="H90" i="1"/>
  <c r="F90" i="1"/>
  <c r="D90" i="1"/>
  <c r="J89" i="1"/>
  <c r="F89" i="1"/>
  <c r="D89" i="1"/>
  <c r="J88" i="1"/>
  <c r="H88" i="1" s="1"/>
  <c r="F88" i="1"/>
  <c r="D88" i="1"/>
  <c r="J87" i="1"/>
  <c r="H87" i="1" s="1"/>
  <c r="F87" i="1"/>
  <c r="D87" i="1"/>
  <c r="I86" i="1"/>
  <c r="I167" i="1" s="1"/>
  <c r="G86" i="1"/>
  <c r="E86" i="1"/>
  <c r="E167" i="1" s="1"/>
  <c r="C86" i="1"/>
  <c r="C167" i="1" s="1"/>
  <c r="B86" i="1"/>
  <c r="B167" i="1" s="1"/>
  <c r="J85" i="1"/>
  <c r="H85" i="1" s="1"/>
  <c r="F85" i="1"/>
  <c r="D85" i="1"/>
  <c r="J84" i="1"/>
  <c r="H84" i="1" s="1"/>
  <c r="F84" i="1"/>
  <c r="D84" i="1"/>
  <c r="J83" i="1"/>
  <c r="H83" i="1" s="1"/>
  <c r="F83" i="1"/>
  <c r="D83" i="1"/>
  <c r="J82" i="1"/>
  <c r="H82" i="1"/>
  <c r="F82" i="1"/>
  <c r="D82" i="1"/>
  <c r="J81" i="1"/>
  <c r="H81" i="1" s="1"/>
  <c r="F81" i="1"/>
  <c r="D81" i="1"/>
  <c r="J80" i="1"/>
  <c r="F80" i="1"/>
  <c r="D80" i="1"/>
  <c r="J79" i="1"/>
  <c r="F79" i="1"/>
  <c r="D79" i="1"/>
  <c r="J78" i="1"/>
  <c r="H78" i="1"/>
  <c r="F78" i="1"/>
  <c r="D78" i="1"/>
  <c r="J77" i="1"/>
  <c r="F77" i="1"/>
  <c r="D77" i="1"/>
  <c r="J76" i="1"/>
  <c r="H76" i="1"/>
  <c r="F76" i="1"/>
  <c r="D76" i="1"/>
  <c r="J75" i="1"/>
  <c r="H75" i="1" s="1"/>
  <c r="F75" i="1"/>
  <c r="D75" i="1"/>
  <c r="J74" i="1"/>
  <c r="H74" i="1" s="1"/>
  <c r="F74" i="1"/>
  <c r="D74" i="1"/>
  <c r="I73" i="1"/>
  <c r="I166" i="1" s="1"/>
  <c r="G73" i="1"/>
  <c r="E166" i="1"/>
  <c r="C73" i="1"/>
  <c r="C166" i="1" s="1"/>
  <c r="B73" i="1"/>
  <c r="B166" i="1" s="1"/>
  <c r="J72" i="1"/>
  <c r="H72" i="1" s="1"/>
  <c r="F72" i="1"/>
  <c r="D72" i="1"/>
  <c r="J71" i="1"/>
  <c r="H71" i="1" s="1"/>
  <c r="F71" i="1"/>
  <c r="D71" i="1"/>
  <c r="J70" i="1"/>
  <c r="H70" i="1" s="1"/>
  <c r="F70" i="1"/>
  <c r="D70" i="1"/>
  <c r="J69" i="1"/>
  <c r="H69" i="1" s="1"/>
  <c r="F69" i="1"/>
  <c r="D69" i="1"/>
  <c r="J68" i="1"/>
  <c r="H68" i="1" s="1"/>
  <c r="F68" i="1"/>
  <c r="D68" i="1"/>
  <c r="J67" i="1"/>
  <c r="F67" i="1"/>
  <c r="D67" i="1"/>
  <c r="J66" i="1"/>
  <c r="H66" i="1"/>
  <c r="F66" i="1"/>
  <c r="D66" i="1"/>
  <c r="J65" i="1"/>
  <c r="F65" i="1"/>
  <c r="D65" i="1"/>
  <c r="J64" i="1"/>
  <c r="F64" i="1"/>
  <c r="D64" i="1"/>
  <c r="I63" i="1"/>
  <c r="I165" i="1" s="1"/>
  <c r="G63" i="1"/>
  <c r="E63" i="1"/>
  <c r="E165" i="1" s="1"/>
  <c r="C63" i="1"/>
  <c r="B63" i="1"/>
  <c r="B165" i="1" s="1"/>
  <c r="J62" i="1"/>
  <c r="H62" i="1"/>
  <c r="F62" i="1"/>
  <c r="K62" i="1" s="1"/>
  <c r="D62" i="1"/>
  <c r="J61" i="1"/>
  <c r="F61" i="1"/>
  <c r="D61" i="1"/>
  <c r="J60" i="1"/>
  <c r="H60" i="1" s="1"/>
  <c r="F60" i="1"/>
  <c r="D60" i="1"/>
  <c r="J59" i="1"/>
  <c r="F59" i="1"/>
  <c r="D59" i="1"/>
  <c r="J58" i="1"/>
  <c r="H58" i="1" s="1"/>
  <c r="F58" i="1"/>
  <c r="K58" i="1" s="1"/>
  <c r="D58" i="1"/>
  <c r="J57" i="1"/>
  <c r="H57" i="1" s="1"/>
  <c r="F57" i="1"/>
  <c r="D57" i="1"/>
  <c r="J56" i="1"/>
  <c r="H56" i="1" s="1"/>
  <c r="F56" i="1"/>
  <c r="D56" i="1"/>
  <c r="J55" i="1"/>
  <c r="H55" i="1" s="1"/>
  <c r="F55" i="1"/>
  <c r="D55" i="1"/>
  <c r="J54" i="1"/>
  <c r="H54" i="1"/>
  <c r="F54" i="1"/>
  <c r="D54" i="1"/>
  <c r="I53" i="1"/>
  <c r="I164" i="1" s="1"/>
  <c r="G53" i="1"/>
  <c r="J53" i="1" s="1"/>
  <c r="J164" i="1" s="1"/>
  <c r="E53" i="1"/>
  <c r="E164" i="1" s="1"/>
  <c r="C53" i="1"/>
  <c r="C164" i="1" s="1"/>
  <c r="B53" i="1"/>
  <c r="B164" i="1" s="1"/>
  <c r="J52" i="1"/>
  <c r="H52" i="1" s="1"/>
  <c r="F52" i="1"/>
  <c r="D52" i="1"/>
  <c r="J51" i="1"/>
  <c r="H51" i="1" s="1"/>
  <c r="F51" i="1"/>
  <c r="D51" i="1"/>
  <c r="J50" i="1"/>
  <c r="H50" i="1" s="1"/>
  <c r="F50" i="1"/>
  <c r="D50" i="1"/>
  <c r="J49" i="1"/>
  <c r="H49" i="1" s="1"/>
  <c r="F49" i="1"/>
  <c r="D49" i="1"/>
  <c r="J48" i="1"/>
  <c r="H48" i="1" s="1"/>
  <c r="F48" i="1"/>
  <c r="D48" i="1"/>
  <c r="J47" i="1"/>
  <c r="F47" i="1"/>
  <c r="D47" i="1"/>
  <c r="J46" i="1"/>
  <c r="F46" i="1"/>
  <c r="D46" i="1"/>
  <c r="J45" i="1"/>
  <c r="H45" i="1"/>
  <c r="F45" i="1"/>
  <c r="D45" i="1"/>
  <c r="J44" i="1"/>
  <c r="H44" i="1"/>
  <c r="F44" i="1"/>
  <c r="D44" i="1"/>
  <c r="I43" i="1"/>
  <c r="I163" i="1" s="1"/>
  <c r="G43" i="1"/>
  <c r="E43" i="1"/>
  <c r="E163" i="1" s="1"/>
  <c r="C43" i="1"/>
  <c r="B43" i="1"/>
  <c r="B163" i="1" s="1"/>
  <c r="J42" i="1"/>
  <c r="H42" i="1" s="1"/>
  <c r="F42" i="1"/>
  <c r="D42" i="1"/>
  <c r="J41" i="1"/>
  <c r="F41" i="1"/>
  <c r="D41" i="1"/>
  <c r="J40" i="1"/>
  <c r="F40" i="1"/>
  <c r="D40" i="1"/>
  <c r="J39" i="1"/>
  <c r="F39" i="1"/>
  <c r="D39" i="1"/>
  <c r="J38" i="1"/>
  <c r="H38" i="1" s="1"/>
  <c r="F38" i="1"/>
  <c r="D38" i="1"/>
  <c r="J37" i="1"/>
  <c r="H37" i="1" s="1"/>
  <c r="F37" i="1"/>
  <c r="D37" i="1"/>
  <c r="J36" i="1"/>
  <c r="F36" i="1"/>
  <c r="D36" i="1"/>
  <c r="J35" i="1"/>
  <c r="H35" i="1" s="1"/>
  <c r="F35" i="1"/>
  <c r="D35" i="1"/>
  <c r="J34" i="1"/>
  <c r="H34" i="1" s="1"/>
  <c r="F34" i="1"/>
  <c r="K34" i="1" s="1"/>
  <c r="D34" i="1"/>
  <c r="J33" i="1"/>
  <c r="H33" i="1" s="1"/>
  <c r="F33" i="1"/>
  <c r="D33" i="1"/>
  <c r="J32" i="1"/>
  <c r="F32" i="1"/>
  <c r="D32" i="1"/>
  <c r="J31" i="1"/>
  <c r="H31" i="1" s="1"/>
  <c r="F31" i="1"/>
  <c r="D31" i="1"/>
  <c r="I30" i="1"/>
  <c r="I162" i="1" s="1"/>
  <c r="G30" i="1"/>
  <c r="E30" i="1"/>
  <c r="E162" i="1" s="1"/>
  <c r="C30" i="1"/>
  <c r="B30" i="1"/>
  <c r="B162" i="1" s="1"/>
  <c r="J29" i="1"/>
  <c r="F29" i="1"/>
  <c r="D29" i="1"/>
  <c r="J28" i="1"/>
  <c r="F28" i="1"/>
  <c r="D28" i="1"/>
  <c r="J27" i="1"/>
  <c r="H27" i="1"/>
  <c r="F27" i="1"/>
  <c r="D27" i="1"/>
  <c r="J26" i="1"/>
  <c r="H26" i="1" s="1"/>
  <c r="F26" i="1"/>
  <c r="D26" i="1"/>
  <c r="J25" i="1"/>
  <c r="H25" i="1" s="1"/>
  <c r="F25" i="1"/>
  <c r="D25" i="1"/>
  <c r="J24" i="1"/>
  <c r="F24" i="1"/>
  <c r="D24" i="1"/>
  <c r="J23" i="1"/>
  <c r="H23" i="1" s="1"/>
  <c r="F23" i="1"/>
  <c r="D23" i="1"/>
  <c r="J22" i="1"/>
  <c r="H22" i="1" s="1"/>
  <c r="F22" i="1"/>
  <c r="D22" i="1"/>
  <c r="J21" i="1"/>
  <c r="H21" i="1" s="1"/>
  <c r="F21" i="1"/>
  <c r="D21" i="1"/>
  <c r="I20" i="1"/>
  <c r="I161" i="1" s="1"/>
  <c r="G20" i="1"/>
  <c r="E20" i="1"/>
  <c r="E161" i="1" s="1"/>
  <c r="C20" i="1"/>
  <c r="C161" i="1" s="1"/>
  <c r="B20" i="1"/>
  <c r="B161" i="1" s="1"/>
  <c r="J19" i="1"/>
  <c r="F19" i="1"/>
  <c r="D19" i="1"/>
  <c r="J18" i="1"/>
  <c r="H18" i="1" s="1"/>
  <c r="F18" i="1"/>
  <c r="D18" i="1"/>
  <c r="J17" i="1"/>
  <c r="F17" i="1"/>
  <c r="D17" i="1"/>
  <c r="J16" i="1"/>
  <c r="F16" i="1"/>
  <c r="D16" i="1"/>
  <c r="J15" i="1"/>
  <c r="H15" i="1"/>
  <c r="F15" i="1"/>
  <c r="D15" i="1"/>
  <c r="J14" i="1"/>
  <c r="F14" i="1"/>
  <c r="D14" i="1"/>
  <c r="J13" i="1"/>
  <c r="F13" i="1"/>
  <c r="D13" i="1"/>
  <c r="J12" i="1"/>
  <c r="F12" i="1"/>
  <c r="D12" i="1"/>
  <c r="J11" i="1"/>
  <c r="H11" i="1"/>
  <c r="F11" i="1"/>
  <c r="D11" i="1"/>
  <c r="J10" i="1"/>
  <c r="F10" i="1"/>
  <c r="D10" i="1"/>
  <c r="J9" i="1"/>
  <c r="K9" i="1" s="1"/>
  <c r="F9" i="1"/>
  <c r="D9" i="1"/>
  <c r="J43" i="1" l="1"/>
  <c r="J163" i="1" s="1"/>
  <c r="K109" i="1"/>
  <c r="K113" i="1"/>
  <c r="K139" i="1"/>
  <c r="K135" i="1"/>
  <c r="D179" i="1"/>
  <c r="K152" i="1"/>
  <c r="K115" i="1"/>
  <c r="K145" i="1"/>
  <c r="H152" i="1"/>
  <c r="K141" i="1"/>
  <c r="H139" i="1"/>
  <c r="K130" i="1"/>
  <c r="K91" i="1"/>
  <c r="K74" i="1"/>
  <c r="K78" i="1"/>
  <c r="K71" i="1"/>
  <c r="K45" i="1"/>
  <c r="K46" i="1"/>
  <c r="K47" i="1"/>
  <c r="K28" i="1"/>
  <c r="K27" i="1"/>
  <c r="K40" i="1"/>
  <c r="K59" i="1"/>
  <c r="K105" i="1"/>
  <c r="K67" i="1"/>
  <c r="K124" i="1"/>
  <c r="K128" i="1"/>
  <c r="K150" i="1"/>
  <c r="K154" i="1"/>
  <c r="K36" i="1"/>
  <c r="K146" i="1"/>
  <c r="K17" i="1"/>
  <c r="K29" i="1"/>
  <c r="K13" i="1"/>
  <c r="K56" i="1"/>
  <c r="K79" i="1"/>
  <c r="K102" i="1"/>
  <c r="K117" i="1"/>
  <c r="K143" i="1"/>
  <c r="K32" i="1"/>
  <c r="D30" i="1"/>
  <c r="D162" i="1" s="1"/>
  <c r="K49" i="1"/>
  <c r="K60" i="1"/>
  <c r="K87" i="1"/>
  <c r="K106" i="1"/>
  <c r="K42" i="1"/>
  <c r="K76" i="1"/>
  <c r="K122" i="1"/>
  <c r="K133" i="1"/>
  <c r="K65" i="1"/>
  <c r="K69" i="1"/>
  <c r="J73" i="1"/>
  <c r="J166" i="1" s="1"/>
  <c r="H100" i="1"/>
  <c r="H115" i="1"/>
  <c r="K126" i="1"/>
  <c r="H130" i="1"/>
  <c r="H141" i="1"/>
  <c r="H148" i="1"/>
  <c r="K156" i="1"/>
  <c r="K14" i="1"/>
  <c r="K80" i="1"/>
  <c r="K89" i="1"/>
  <c r="F108" i="1"/>
  <c r="F169" i="1" s="1"/>
  <c r="K10" i="1"/>
  <c r="K39" i="1"/>
  <c r="K51" i="1"/>
  <c r="K54" i="1"/>
  <c r="K97" i="1"/>
  <c r="K104" i="1"/>
  <c r="H47" i="1"/>
  <c r="K82" i="1"/>
  <c r="F158" i="1"/>
  <c r="F173" i="1" s="1"/>
  <c r="D73" i="1"/>
  <c r="D166" i="1" s="1"/>
  <c r="K75" i="1"/>
  <c r="K121" i="1"/>
  <c r="J158" i="1"/>
  <c r="H158" i="1" s="1"/>
  <c r="H173" i="1" s="1"/>
  <c r="K38" i="1"/>
  <c r="H67" i="1"/>
  <c r="H150" i="1"/>
  <c r="K84" i="1"/>
  <c r="K93" i="1"/>
  <c r="J108" i="1"/>
  <c r="J169" i="1" s="1"/>
  <c r="K111" i="1"/>
  <c r="K120" i="1"/>
  <c r="K19" i="1"/>
  <c r="K15" i="1"/>
  <c r="B8" i="1"/>
  <c r="B174" i="1" s="1"/>
  <c r="K57" i="1"/>
  <c r="F73" i="1"/>
  <c r="F166" i="1" s="1"/>
  <c r="I8" i="1"/>
  <c r="I174" i="1" s="1"/>
  <c r="K12" i="1"/>
  <c r="K16" i="1"/>
  <c r="K64" i="1"/>
  <c r="D86" i="1"/>
  <c r="D167" i="1" s="1"/>
  <c r="K107" i="1"/>
  <c r="K61" i="1"/>
  <c r="E8" i="1"/>
  <c r="E174" i="1" s="1"/>
  <c r="K24" i="1"/>
  <c r="H80" i="1"/>
  <c r="F86" i="1"/>
  <c r="F167" i="1" s="1"/>
  <c r="H89" i="1"/>
  <c r="K116" i="1"/>
  <c r="H135" i="1"/>
  <c r="K138" i="1"/>
  <c r="H154" i="1"/>
  <c r="D180" i="1"/>
  <c r="K41" i="1"/>
  <c r="K23" i="1"/>
  <c r="H9" i="1"/>
  <c r="H13" i="1"/>
  <c r="H17" i="1"/>
  <c r="H65" i="1"/>
  <c r="D108" i="1"/>
  <c r="D169" i="1" s="1"/>
  <c r="D181" i="1"/>
  <c r="K11" i="1"/>
  <c r="H126" i="1"/>
  <c r="E169" i="1"/>
  <c r="D182" i="1"/>
  <c r="K37" i="1"/>
  <c r="K21" i="1"/>
  <c r="K77" i="1"/>
  <c r="H105" i="1"/>
  <c r="D183" i="1"/>
  <c r="K18" i="1"/>
  <c r="K25" i="1"/>
  <c r="H40" i="1"/>
  <c r="D53" i="1"/>
  <c r="D164" i="1" s="1"/>
  <c r="D158" i="1"/>
  <c r="D173" i="1" s="1"/>
  <c r="H19" i="1"/>
  <c r="H29" i="1"/>
  <c r="H39" i="1"/>
  <c r="G163" i="1"/>
  <c r="H43" i="1"/>
  <c r="H163" i="1" s="1"/>
  <c r="H53" i="1"/>
  <c r="H164" i="1" s="1"/>
  <c r="G164" i="1"/>
  <c r="H59" i="1"/>
  <c r="G165" i="1"/>
  <c r="J63" i="1"/>
  <c r="H63" i="1" s="1"/>
  <c r="H165" i="1" s="1"/>
  <c r="H77" i="1"/>
  <c r="E168" i="1"/>
  <c r="K114" i="1"/>
  <c r="K33" i="1"/>
  <c r="C172" i="1"/>
  <c r="F144" i="1"/>
  <c r="F172" i="1" s="1"/>
  <c r="G167" i="1"/>
  <c r="K52" i="1"/>
  <c r="K127" i="1"/>
  <c r="K50" i="1"/>
  <c r="K68" i="1"/>
  <c r="J86" i="1"/>
  <c r="H86" i="1" s="1"/>
  <c r="H167" i="1" s="1"/>
  <c r="K90" i="1"/>
  <c r="K125" i="1"/>
  <c r="K142" i="1"/>
  <c r="C8" i="1"/>
  <c r="D98" i="1"/>
  <c r="D168" i="1" s="1"/>
  <c r="C171" i="1"/>
  <c r="F131" i="1"/>
  <c r="F171" i="1" s="1"/>
  <c r="K35" i="1"/>
  <c r="D131" i="1"/>
  <c r="D171" i="1" s="1"/>
  <c r="K112" i="1"/>
  <c r="K72" i="1"/>
  <c r="K110" i="1"/>
  <c r="K129" i="1"/>
  <c r="D144" i="1"/>
  <c r="D172" i="1" s="1"/>
  <c r="H10" i="1"/>
  <c r="H12" i="1"/>
  <c r="H14" i="1"/>
  <c r="H16" i="1"/>
  <c r="F20" i="1"/>
  <c r="F161" i="1" s="1"/>
  <c r="H28" i="1"/>
  <c r="H36" i="1"/>
  <c r="H46" i="1"/>
  <c r="K48" i="1"/>
  <c r="H64" i="1"/>
  <c r="K66" i="1"/>
  <c r="K88" i="1"/>
  <c r="H107" i="1"/>
  <c r="H121" i="1"/>
  <c r="K123" i="1"/>
  <c r="H138" i="1"/>
  <c r="K140" i="1"/>
  <c r="K157" i="1"/>
  <c r="K55" i="1"/>
  <c r="J98" i="1"/>
  <c r="H98" i="1" s="1"/>
  <c r="H168" i="1" s="1"/>
  <c r="G168" i="1"/>
  <c r="K94" i="1"/>
  <c r="G8" i="1"/>
  <c r="D20" i="1"/>
  <c r="D161" i="1" s="1"/>
  <c r="K92" i="1"/>
  <c r="G161" i="1"/>
  <c r="G162" i="1"/>
  <c r="K155" i="1"/>
  <c r="K70" i="1"/>
  <c r="H24" i="1"/>
  <c r="K26" i="1"/>
  <c r="H32" i="1"/>
  <c r="K44" i="1"/>
  <c r="K119" i="1"/>
  <c r="K136" i="1"/>
  <c r="K153" i="1"/>
  <c r="C162" i="1"/>
  <c r="F30" i="1"/>
  <c r="F162" i="1" s="1"/>
  <c r="J20" i="1"/>
  <c r="H20" i="1" s="1"/>
  <c r="H161" i="1" s="1"/>
  <c r="J30" i="1"/>
  <c r="H30" i="1" s="1"/>
  <c r="H162" i="1" s="1"/>
  <c r="C163" i="1"/>
  <c r="F43" i="1"/>
  <c r="F163" i="1" s="1"/>
  <c r="C165" i="1"/>
  <c r="F63" i="1"/>
  <c r="F165" i="1" s="1"/>
  <c r="K85" i="1"/>
  <c r="K103" i="1"/>
  <c r="K134" i="1"/>
  <c r="K151" i="1"/>
  <c r="K31" i="1"/>
  <c r="K22" i="1"/>
  <c r="D43" i="1"/>
  <c r="D163" i="1" s="1"/>
  <c r="D63" i="1"/>
  <c r="D165" i="1" s="1"/>
  <c r="K83" i="1"/>
  <c r="K101" i="1"/>
  <c r="K132" i="1"/>
  <c r="K149" i="1"/>
  <c r="C168" i="1"/>
  <c r="K96" i="1"/>
  <c r="H41" i="1"/>
  <c r="F53" i="1"/>
  <c r="F164" i="1" s="1"/>
  <c r="H61" i="1"/>
  <c r="G166" i="1"/>
  <c r="H79" i="1"/>
  <c r="K81" i="1"/>
  <c r="K99" i="1"/>
  <c r="C170" i="1"/>
  <c r="F118" i="1"/>
  <c r="F170" i="1" s="1"/>
  <c r="H145" i="1"/>
  <c r="K147" i="1"/>
  <c r="G169" i="1"/>
  <c r="J118" i="1"/>
  <c r="H118" i="1" s="1"/>
  <c r="H170" i="1" s="1"/>
  <c r="J131" i="1"/>
  <c r="H131" i="1" s="1"/>
  <c r="H171" i="1" s="1"/>
  <c r="J144" i="1"/>
  <c r="H144" i="1" s="1"/>
  <c r="H172" i="1" s="1"/>
  <c r="K43" i="1" l="1"/>
  <c r="K163" i="1" s="1"/>
  <c r="H73" i="1"/>
  <c r="H166" i="1" s="1"/>
  <c r="K73" i="1"/>
  <c r="K166" i="1" s="1"/>
  <c r="K108" i="1"/>
  <c r="K169" i="1" s="1"/>
  <c r="K158" i="1"/>
  <c r="K173" i="1" s="1"/>
  <c r="J173" i="1"/>
  <c r="H108" i="1"/>
  <c r="H169" i="1" s="1"/>
  <c r="J165" i="1"/>
  <c r="K63" i="1"/>
  <c r="K165" i="1" s="1"/>
  <c r="C174" i="1"/>
  <c r="D8" i="1"/>
  <c r="D174" i="1" s="1"/>
  <c r="F8" i="1"/>
  <c r="F174" i="1" s="1"/>
  <c r="G174" i="1"/>
  <c r="J8" i="1"/>
  <c r="K144" i="1"/>
  <c r="K172" i="1" s="1"/>
  <c r="J172" i="1"/>
  <c r="K131" i="1"/>
  <c r="K171" i="1" s="1"/>
  <c r="J171" i="1"/>
  <c r="J162" i="1"/>
  <c r="K30" i="1"/>
  <c r="K162" i="1" s="1"/>
  <c r="J170" i="1"/>
  <c r="K118" i="1"/>
  <c r="K170" i="1" s="1"/>
  <c r="K20" i="1"/>
  <c r="K161" i="1" s="1"/>
  <c r="J161" i="1"/>
  <c r="J167" i="1"/>
  <c r="K86" i="1"/>
  <c r="K167" i="1" s="1"/>
  <c r="K53" i="1"/>
  <c r="K164" i="1" s="1"/>
  <c r="J168" i="1"/>
  <c r="K98" i="1"/>
  <c r="K168" i="1" s="1"/>
  <c r="A4" i="1" l="1"/>
  <c r="A3" i="1"/>
  <c r="K8" i="1"/>
  <c r="K174" i="1" s="1"/>
  <c r="J174" i="1"/>
  <c r="H8" i="1"/>
  <c r="H174" i="1" s="1"/>
</calcChain>
</file>

<file path=xl/sharedStrings.xml><?xml version="1.0" encoding="utf-8"?>
<sst xmlns="http://schemas.openxmlformats.org/spreadsheetml/2006/main" count="198" uniqueCount="181">
  <si>
    <t>City of Minneapolis</t>
  </si>
  <si>
    <t>State Primary Election Statistics, August 11, 2026</t>
  </si>
  <si>
    <t>*Source: U.S. Census Bureau, 2022 American Community Survey 1-Year Estimate</t>
  </si>
  <si>
    <t>Pre-Registered Voters</t>
  </si>
  <si>
    <t>New or Updated Registrations</t>
  </si>
  <si>
    <t>Ballots Cast</t>
  </si>
  <si>
    <t>Turnout</t>
  </si>
  <si>
    <t>Pre-Registered Total</t>
  </si>
  <si>
    <t>Registrations at Polls</t>
  </si>
  <si>
    <t>% Registering at Polls</t>
  </si>
  <si>
    <t>Registrations by Absentee</t>
  </si>
  <si>
    <t>Total Registrations</t>
  </si>
  <si>
    <t>Votes Cast by Absentee</t>
  </si>
  <si>
    <t>% Voting
by Absentee</t>
  </si>
  <si>
    <t>Votes Cast at Polls</t>
  </si>
  <si>
    <t>Total Ballots Cast</t>
  </si>
  <si>
    <t>Registered Voter Turnout</t>
  </si>
  <si>
    <t>Citywide Total</t>
  </si>
  <si>
    <t>W1-P1</t>
  </si>
  <si>
    <t>W1-P2</t>
  </si>
  <si>
    <t>W1-P3</t>
  </si>
  <si>
    <t>W1-P4</t>
  </si>
  <si>
    <t>W1-P5</t>
  </si>
  <si>
    <t>W1-P6</t>
  </si>
  <si>
    <t>W1-P7</t>
  </si>
  <si>
    <t>W1-P8</t>
  </si>
  <si>
    <t>W1-P9</t>
  </si>
  <si>
    <t>W1-P10</t>
  </si>
  <si>
    <t>W1-P11</t>
  </si>
  <si>
    <t>Ward 1</t>
  </si>
  <si>
    <t>W2-P1</t>
  </si>
  <si>
    <t>W2-P2</t>
  </si>
  <si>
    <t>W2-P3</t>
  </si>
  <si>
    <t>W2-P4</t>
  </si>
  <si>
    <t>W2-P5</t>
  </si>
  <si>
    <t>W2-P6</t>
  </si>
  <si>
    <t>W2-P7</t>
  </si>
  <si>
    <t>W2-P8</t>
  </si>
  <si>
    <t>W2-P9</t>
  </si>
  <si>
    <t>Ward 2</t>
  </si>
  <si>
    <t>W3-P1</t>
  </si>
  <si>
    <t>W3-P2</t>
  </si>
  <si>
    <t>W3-P3</t>
  </si>
  <si>
    <t>W3-P4</t>
  </si>
  <si>
    <t>W3-P5</t>
  </si>
  <si>
    <t>W3-P6</t>
  </si>
  <si>
    <t>W3-P7</t>
  </si>
  <si>
    <t>W3-P8</t>
  </si>
  <si>
    <t>W3-P9</t>
  </si>
  <si>
    <t>W3-P10</t>
  </si>
  <si>
    <t>W3-P11</t>
  </si>
  <si>
    <t>W3-P12</t>
  </si>
  <si>
    <t>Ward 3</t>
  </si>
  <si>
    <t>W4-P1</t>
  </si>
  <si>
    <t>W4-P2</t>
  </si>
  <si>
    <t>W4-P3</t>
  </si>
  <si>
    <t>W4-P4</t>
  </si>
  <si>
    <t>W4-P5</t>
  </si>
  <si>
    <t>W4-P6</t>
  </si>
  <si>
    <t>W4-P7</t>
  </si>
  <si>
    <t>W4-P8</t>
  </si>
  <si>
    <t>W4-P9</t>
  </si>
  <si>
    <t>Ward 4</t>
  </si>
  <si>
    <t>W5-P1</t>
  </si>
  <si>
    <t>W5-P2</t>
  </si>
  <si>
    <t>W5-P3</t>
  </si>
  <si>
    <t>W5-P4</t>
  </si>
  <si>
    <t>W5-P5</t>
  </si>
  <si>
    <t>W5-P6</t>
  </si>
  <si>
    <t>W5-P7</t>
  </si>
  <si>
    <t>W5-P8</t>
  </si>
  <si>
    <t>W5-P9</t>
  </si>
  <si>
    <t>Ward 5</t>
  </si>
  <si>
    <t>W6-P1</t>
  </si>
  <si>
    <t>W6-P2</t>
  </si>
  <si>
    <t>W6-P3</t>
  </si>
  <si>
    <t>W6-P4</t>
  </si>
  <si>
    <t>W6-P5</t>
  </si>
  <si>
    <t>W6-P6</t>
  </si>
  <si>
    <t>W6-P7</t>
  </si>
  <si>
    <t>W6-P8</t>
  </si>
  <si>
    <t>W6-P9</t>
  </si>
  <si>
    <t>Ward 6</t>
  </si>
  <si>
    <t>W7-P1</t>
  </si>
  <si>
    <t>W7-P2</t>
  </si>
  <si>
    <t>W7-P3</t>
  </si>
  <si>
    <t>W7-P4</t>
  </si>
  <si>
    <t>W7-P5</t>
  </si>
  <si>
    <t>W7-P6</t>
  </si>
  <si>
    <t>W7-P7</t>
  </si>
  <si>
    <t>W7-P8</t>
  </si>
  <si>
    <t>W7-P9</t>
  </si>
  <si>
    <t>W7-P10</t>
  </si>
  <si>
    <t>W7-P11</t>
  </si>
  <si>
    <t>W7-P12</t>
  </si>
  <si>
    <t>Ward 7</t>
  </si>
  <si>
    <t>W8-P1</t>
  </si>
  <si>
    <t>W8-P2</t>
  </si>
  <si>
    <t>W8-P3</t>
  </si>
  <si>
    <t>W8-P4</t>
  </si>
  <si>
    <t>W8-P5</t>
  </si>
  <si>
    <t>W8-P6</t>
  </si>
  <si>
    <t>W8-P7</t>
  </si>
  <si>
    <t>W8-P8</t>
  </si>
  <si>
    <t>W8-P9</t>
  </si>
  <si>
    <t>W8-P10</t>
  </si>
  <si>
    <t>W8-P11</t>
  </si>
  <si>
    <t>Ward 8</t>
  </si>
  <si>
    <t>W9-P1</t>
  </si>
  <si>
    <t>W9-P2</t>
  </si>
  <si>
    <t>W9-P3</t>
  </si>
  <si>
    <t>W9-P4</t>
  </si>
  <si>
    <t>W9-P5</t>
  </si>
  <si>
    <t>W9-P6</t>
  </si>
  <si>
    <t>W9-P7</t>
  </si>
  <si>
    <t>W9-P8</t>
  </si>
  <si>
    <t>W9-P9</t>
  </si>
  <si>
    <t>Ward 9</t>
  </si>
  <si>
    <t>W10-P1</t>
  </si>
  <si>
    <t>W10-P2</t>
  </si>
  <si>
    <t>W10-P3</t>
  </si>
  <si>
    <t>W10-P4</t>
  </si>
  <si>
    <t>W10-P5</t>
  </si>
  <si>
    <t>W10-P6</t>
  </si>
  <si>
    <t>W10-P7</t>
  </si>
  <si>
    <t>W10-P8</t>
  </si>
  <si>
    <t>W10-P9</t>
  </si>
  <si>
    <t>Ward 10</t>
  </si>
  <si>
    <t>W11-P1</t>
  </si>
  <si>
    <t>W11-P2</t>
  </si>
  <si>
    <t>W11-P3</t>
  </si>
  <si>
    <t>W11-P4</t>
  </si>
  <si>
    <t>W11-P5</t>
  </si>
  <si>
    <t>W11-P6</t>
  </si>
  <si>
    <t>W11-P7</t>
  </si>
  <si>
    <t>W11-P8</t>
  </si>
  <si>
    <t>W11-P9</t>
  </si>
  <si>
    <t>W11-P10</t>
  </si>
  <si>
    <t>W11-P11</t>
  </si>
  <si>
    <t>W11-P12</t>
  </si>
  <si>
    <t>Ward 11</t>
  </si>
  <si>
    <t>W12-P1</t>
  </si>
  <si>
    <t>W12-P2</t>
  </si>
  <si>
    <t>W12-P3</t>
  </si>
  <si>
    <t>W12-P4</t>
  </si>
  <si>
    <t>W12-P5</t>
  </si>
  <si>
    <t>W12-P6</t>
  </si>
  <si>
    <t>W12-P7</t>
  </si>
  <si>
    <t>W12-P8</t>
  </si>
  <si>
    <t>W12-P9</t>
  </si>
  <si>
    <t>W12-P10</t>
  </si>
  <si>
    <t>W12-P11</t>
  </si>
  <si>
    <t>W12-P12</t>
  </si>
  <si>
    <t>Ward 12</t>
  </si>
  <si>
    <t>W13-P1</t>
  </si>
  <si>
    <t>W13-P2</t>
  </si>
  <si>
    <t>W13-P3</t>
  </si>
  <si>
    <t>W13-P4</t>
  </si>
  <si>
    <t>W13-P5</t>
  </si>
  <si>
    <t>W13-P6</t>
  </si>
  <si>
    <t>W13-P7</t>
  </si>
  <si>
    <t>W13-P8</t>
  </si>
  <si>
    <t>W13-P9</t>
  </si>
  <si>
    <t>W13-P10</t>
  </si>
  <si>
    <t>W13-P11</t>
  </si>
  <si>
    <t>W13-P12</t>
  </si>
  <si>
    <t>W13-P13</t>
  </si>
  <si>
    <t>Ward 13</t>
  </si>
  <si>
    <t>Absentee Statistics</t>
  </si>
  <si>
    <t># Served</t>
  </si>
  <si>
    <t>% of Total</t>
  </si>
  <si>
    <t>In Person</t>
  </si>
  <si>
    <t> </t>
  </si>
  <si>
    <t>Mail</t>
  </si>
  <si>
    <t>(a) HCF</t>
  </si>
  <si>
    <t>(b) Hennepin County</t>
  </si>
  <si>
    <t>(c) UOCAVA</t>
  </si>
  <si>
    <t>(d) Agent Delivery</t>
  </si>
  <si>
    <t xml:space="preserve"> </t>
  </si>
  <si>
    <t>(e) Federal/ Presidential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</si>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</sst>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\ #,##0"/>
    <numFmt numFmtId="165" formatCode="#,##0.0%;\-#,##0.0%"/>
    <numFmt numFmtId="166" formatCode="0.0%"/>
    <numFmt numFmtId="167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5E5E5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4.9989318521683403E-2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167" fontId="3" fillId="0" borderId="0" xfId="0" applyNumberFormat="1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center" wrapText="1"/>
    </xf>
    <xf numFmtId="3" fontId="8" fillId="0" borderId="0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top" wrapText="1"/>
    </xf>
    <xf numFmtId="167" fontId="8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4" fillId="4" borderId="0" xfId="1" applyNumberFormat="1" applyFont="1" applyFill="1" applyBorder="1" applyAlignment="1">
      <alignment horizontal="center" vertical="center"/>
    </xf>
    <xf numFmtId="164" fontId="4" fillId="4" borderId="0" xfId="0" applyNumberFormat="1" applyFont="1" applyFill="1" applyAlignment="1">
      <alignment horizontal="center" vertical="top"/>
    </xf>
    <xf numFmtId="3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/>
    </xf>
    <xf numFmtId="3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3" fontId="4" fillId="2" borderId="0" xfId="0" applyNumberFormat="1" applyFont="1" applyFill="1" applyBorder="1" applyAlignment="1">
      <alignment vertical="center"/>
    </xf>
    <xf numFmtId="167" fontId="8" fillId="2" borderId="0" xfId="0" applyNumberFormat="1" applyFont="1" applyFill="1" applyBorder="1" applyAlignment="1">
      <alignment horizontal="center" vertical="center"/>
    </xf>
    <xf numFmtId="166" fontId="8" fillId="2" borderId="10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3" fontId="4" fillId="0" borderId="13" xfId="1" applyNumberFormat="1" applyFont="1" applyFill="1" applyBorder="1" applyAlignment="1">
      <alignment horizontal="center" vertical="center"/>
    </xf>
    <xf numFmtId="164" fontId="4" fillId="0" borderId="13" xfId="1" applyNumberFormat="1" applyFont="1" applyFill="1" applyBorder="1" applyAlignment="1">
      <alignment horizontal="center" vertical="center"/>
    </xf>
    <xf numFmtId="166" fontId="4" fillId="0" borderId="13" xfId="1" applyNumberFormat="1" applyFont="1" applyFill="1" applyBorder="1" applyAlignment="1">
      <alignment horizontal="center" vertical="center"/>
    </xf>
    <xf numFmtId="166" fontId="4" fillId="0" borderId="14" xfId="1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top" wrapText="1"/>
    </xf>
    <xf numFmtId="166" fontId="4" fillId="0" borderId="16" xfId="1" applyNumberFormat="1" applyFont="1" applyFill="1" applyBorder="1" applyAlignment="1">
      <alignment horizontal="center" vertical="center"/>
    </xf>
    <xf numFmtId="0" fontId="9" fillId="6" borderId="17" xfId="0" applyFont="1" applyFill="1" applyBorder="1" applyAlignment="1" applyProtection="1">
      <alignment horizontal="center" vertical="center" wrapText="1"/>
      <protection locked="0"/>
    </xf>
    <xf numFmtId="3" fontId="9" fillId="6" borderId="18" xfId="1" applyNumberFormat="1" applyFont="1" applyFill="1" applyBorder="1" applyAlignment="1" applyProtection="1">
      <alignment horizontal="center" vertical="center"/>
    </xf>
    <xf numFmtId="164" fontId="9" fillId="6" borderId="18" xfId="1" applyNumberFormat="1" applyFont="1" applyFill="1" applyBorder="1" applyAlignment="1" applyProtection="1">
      <alignment horizontal="center" vertical="center"/>
      <protection locked="0"/>
    </xf>
    <xf numFmtId="165" fontId="9" fillId="6" borderId="18" xfId="0" applyNumberFormat="1" applyFont="1" applyFill="1" applyBorder="1" applyAlignment="1">
      <alignment horizontal="center" vertical="center" wrapText="1"/>
    </xf>
    <xf numFmtId="164" fontId="9" fillId="6" borderId="18" xfId="0" applyNumberFormat="1" applyFont="1" applyFill="1" applyBorder="1" applyAlignment="1">
      <alignment horizontal="center" vertical="center"/>
    </xf>
    <xf numFmtId="165" fontId="9" fillId="6" borderId="18" xfId="0" applyNumberFormat="1" applyFont="1" applyFill="1" applyBorder="1" applyAlignment="1">
      <alignment horizontal="center" vertical="center"/>
    </xf>
    <xf numFmtId="165" fontId="9" fillId="6" borderId="19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top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165" fontId="4" fillId="0" borderId="16" xfId="0" applyNumberFormat="1" applyFont="1" applyFill="1" applyBorder="1" applyAlignment="1">
      <alignment horizontal="center" vertical="top"/>
    </xf>
    <xf numFmtId="0" fontId="4" fillId="0" borderId="12" xfId="0" applyFont="1" applyFill="1" applyBorder="1" applyAlignment="1" applyProtection="1">
      <alignment horizontal="center" vertical="top" wrapText="1"/>
      <protection locked="0"/>
    </xf>
    <xf numFmtId="3" fontId="4" fillId="0" borderId="13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center" vertical="top"/>
    </xf>
    <xf numFmtId="165" fontId="4" fillId="0" borderId="13" xfId="0" applyNumberFormat="1" applyFont="1" applyFill="1" applyBorder="1" applyAlignment="1">
      <alignment horizontal="center" vertical="top" wrapText="1"/>
    </xf>
    <xf numFmtId="165" fontId="4" fillId="0" borderId="13" xfId="0" applyNumberFormat="1" applyFont="1" applyFill="1" applyBorder="1" applyAlignment="1">
      <alignment horizontal="center" vertical="top"/>
    </xf>
    <xf numFmtId="165" fontId="4" fillId="0" borderId="14" xfId="0" applyNumberFormat="1" applyFont="1" applyFill="1" applyBorder="1" applyAlignment="1">
      <alignment horizontal="center" vertical="top"/>
    </xf>
    <xf numFmtId="0" fontId="9" fillId="6" borderId="20" xfId="0" applyFont="1" applyFill="1" applyBorder="1" applyAlignment="1" applyProtection="1">
      <alignment horizontal="center" vertical="center" wrapText="1"/>
      <protection locked="0"/>
    </xf>
    <xf numFmtId="3" fontId="9" fillId="6" borderId="21" xfId="1" applyNumberFormat="1" applyFont="1" applyFill="1" applyBorder="1" applyAlignment="1" applyProtection="1">
      <alignment horizontal="center" vertical="center"/>
    </xf>
    <xf numFmtId="164" fontId="9" fillId="6" borderId="21" xfId="1" applyNumberFormat="1" applyFont="1" applyFill="1" applyBorder="1" applyAlignment="1" applyProtection="1">
      <alignment horizontal="center" vertical="center"/>
      <protection locked="0"/>
    </xf>
    <xf numFmtId="165" fontId="9" fillId="6" borderId="21" xfId="0" applyNumberFormat="1" applyFont="1" applyFill="1" applyBorder="1" applyAlignment="1">
      <alignment horizontal="center" vertical="center" wrapText="1"/>
    </xf>
    <xf numFmtId="164" fontId="9" fillId="6" borderId="21" xfId="0" applyNumberFormat="1" applyFont="1" applyFill="1" applyBorder="1" applyAlignment="1">
      <alignment horizontal="center" vertical="center"/>
    </xf>
    <xf numFmtId="165" fontId="9" fillId="6" borderId="21" xfId="0" applyNumberFormat="1" applyFont="1" applyFill="1" applyBorder="1" applyAlignment="1">
      <alignment horizontal="center" vertical="center"/>
    </xf>
    <xf numFmtId="165" fontId="9" fillId="6" borderId="22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9" fillId="3" borderId="25" xfId="0" applyFont="1" applyFill="1" applyBorder="1" applyAlignment="1" applyProtection="1">
      <alignment horizontal="center" vertical="center"/>
      <protection locked="0"/>
    </xf>
    <xf numFmtId="0" fontId="9" fillId="5" borderId="20" xfId="0" applyFont="1" applyFill="1" applyBorder="1" applyAlignment="1" applyProtection="1">
      <alignment horizontal="center" vertical="center" wrapText="1"/>
      <protection locked="0"/>
    </xf>
    <xf numFmtId="3" fontId="7" fillId="0" borderId="21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21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3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5" fillId="7" borderId="6" xfId="0" applyFont="1" applyFill="1" applyBorder="1" applyAlignment="1" applyProtection="1">
      <alignment horizontal="center"/>
      <protection locked="0"/>
    </xf>
    <xf numFmtId="0" fontId="5" fillId="7" borderId="7" xfId="0" applyFont="1" applyFill="1" applyBorder="1" applyAlignment="1" applyProtection="1">
      <alignment horizontal="center"/>
      <protection locked="0"/>
    </xf>
    <xf numFmtId="0" fontId="5" fillId="7" borderId="8" xfId="0" applyFont="1" applyFill="1" applyBorder="1" applyAlignment="1" applyProtection="1">
      <alignment horizontal="center"/>
      <protection locked="0"/>
    </xf>
    <xf numFmtId="49" fontId="10" fillId="7" borderId="9" xfId="2" applyNumberFormat="1" applyFont="1" applyFill="1" applyBorder="1" applyAlignment="1" applyProtection="1">
      <alignment horizontal="center" vertical="top"/>
      <protection locked="0"/>
    </xf>
    <xf numFmtId="49" fontId="10" fillId="7" borderId="0" xfId="2" applyNumberFormat="1" applyFont="1" applyFill="1" applyBorder="1" applyAlignment="1" applyProtection="1">
      <alignment horizontal="center" vertical="top"/>
      <protection locked="0"/>
    </xf>
    <xf numFmtId="49" fontId="10" fillId="7" borderId="10" xfId="2" applyNumberFormat="1" applyFont="1" applyFill="1" applyBorder="1" applyAlignment="1" applyProtection="1">
      <alignment horizontal="center" vertical="top"/>
      <protection locked="0"/>
    </xf>
    <xf numFmtId="0" fontId="6" fillId="7" borderId="9" xfId="2" applyFont="1" applyFill="1" applyBorder="1" applyAlignment="1" applyProtection="1">
      <alignment horizontal="center"/>
      <protection locked="0"/>
    </xf>
    <xf numFmtId="0" fontId="6" fillId="7" borderId="0" xfId="2" applyFont="1" applyFill="1" applyBorder="1" applyAlignment="1" applyProtection="1">
      <alignment horizontal="center"/>
      <protection locked="0"/>
    </xf>
    <xf numFmtId="0" fontId="6" fillId="7" borderId="10" xfId="2" applyFont="1" applyFill="1" applyBorder="1" applyAlignment="1" applyProtection="1">
      <alignment horizontal="center"/>
      <protection locked="0"/>
    </xf>
    <xf numFmtId="0" fontId="6" fillId="7" borderId="9" xfId="2" applyFont="1" applyFill="1" applyBorder="1" applyAlignment="1" applyProtection="1">
      <alignment horizontal="center" vertical="top"/>
      <protection locked="0"/>
    </xf>
    <xf numFmtId="0" fontId="6" fillId="7" borderId="0" xfId="2" applyFont="1" applyFill="1" applyBorder="1" applyAlignment="1" applyProtection="1">
      <alignment horizontal="center" vertical="top"/>
      <protection locked="0"/>
    </xf>
    <xf numFmtId="0" fontId="6" fillId="7" borderId="10" xfId="2" applyFont="1" applyFill="1" applyBorder="1" applyAlignment="1" applyProtection="1">
      <alignment horizontal="center" vertical="top"/>
      <protection locked="0"/>
    </xf>
    <xf numFmtId="49" fontId="7" fillId="7" borderId="9" xfId="2" applyNumberFormat="1" applyFont="1" applyFill="1" applyBorder="1" applyAlignment="1" applyProtection="1">
      <alignment horizontal="center" vertical="top"/>
      <protection locked="0"/>
    </xf>
    <xf numFmtId="49" fontId="7" fillId="7" borderId="0" xfId="2" applyNumberFormat="1" applyFont="1" applyFill="1" applyBorder="1" applyAlignment="1" applyProtection="1">
      <alignment horizontal="center" vertical="top"/>
      <protection locked="0"/>
    </xf>
    <xf numFmtId="49" fontId="7" fillId="7" borderId="10" xfId="2" applyNumberFormat="1" applyFont="1" applyFill="1" applyBorder="1" applyAlignment="1" applyProtection="1">
      <alignment horizontal="center" vertical="top"/>
      <protection locked="0"/>
    </xf>
    <xf numFmtId="0" fontId="9" fillId="3" borderId="24" xfId="0" applyFont="1" applyFill="1" applyBorder="1" applyAlignment="1" applyProtection="1">
      <alignment horizontal="center" vertical="center"/>
      <protection locked="0"/>
    </xf>
  </cellXfs>
  <cellStyles count="3">
    <cellStyle name="Comma" xfId="1" builtinId="3"/>
    <cellStyle name="Normal" xfId="0" builtinId="0"/>
    <cellStyle name="Normal 2" xfId="2" xr:uid="{7BE4EC92-8796-417B-95BA-9F45CEB6E1B1}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6A2C-C02B-4C88-8F1F-B6CA0F11E56C}">
  <sheetPr>
    <pageSetUpPr fitToPage="1"/>
  </sheetPr>
  <dimension ref="A1:K289"/>
  <sheetViews>
    <sheetView tabSelected="1" zoomScale="85" zoomScaleNormal="85" workbookViewId="0">
      <pane ySplit="7" topLeftCell="A8" activePane="bottomLeft" state="frozen"/>
      <selection activeCell="C1" sqref="C1"/>
      <selection pane="bottomLeft" activeCell="A3" sqref="A3:K3"/>
    </sheetView>
  </sheetViews>
  <sheetFormatPr defaultColWidth="19.140625" defaultRowHeight="15.75" x14ac:dyDescent="0.25"/>
  <cols>
    <col min="1" max="1" width="11.140625" style="8" customWidth="1"/>
    <col min="2" max="2" width="27.140625" style="10" bestFit="1" customWidth="1"/>
    <col min="3" max="3" width="13.28515625" style="11" customWidth="1"/>
    <col min="4" max="4" width="14.28515625" style="8" customWidth="1"/>
    <col min="5" max="5" width="14.28515625" style="15" customWidth="1"/>
    <col min="6" max="6" width="15.42578125" style="6" customWidth="1"/>
    <col min="7" max="7" width="12.42578125" style="16" customWidth="1"/>
    <col min="8" max="8" width="12.42578125" style="2" customWidth="1"/>
    <col min="9" max="9" width="12.42578125" style="12" customWidth="1"/>
    <col min="10" max="10" width="12.7109375" style="6" customWidth="1"/>
    <col min="11" max="11" width="14.7109375" style="2" customWidth="1"/>
    <col min="12" max="16384" width="19.140625" style="2"/>
  </cols>
  <sheetData>
    <row r="1" spans="1:11" ht="23.25" x14ac:dyDescent="0.35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1" s="3" customFormat="1" ht="21" x14ac:dyDescent="0.25">
      <c r="A2" s="79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1"/>
    </row>
    <row r="3" spans="1:11" s="3" customFormat="1" ht="18.75" x14ac:dyDescent="0.3">
      <c r="A3" s="82" t="str">
        <f>"Registered Voter Turnout: "&amp;TEXT((J8/(B8+F8)),"0.0%")</f>
        <v>Registered Voter Turnout: 41.6%</v>
      </c>
      <c r="B3" s="83"/>
      <c r="C3" s="83"/>
      <c r="D3" s="83"/>
      <c r="E3" s="83"/>
      <c r="F3" s="83"/>
      <c r="G3" s="83"/>
      <c r="H3" s="83"/>
      <c r="I3" s="83"/>
      <c r="J3" s="83"/>
      <c r="K3" s="84"/>
    </row>
    <row r="4" spans="1:11" s="3" customFormat="1" ht="18.75" x14ac:dyDescent="0.25">
      <c r="A4" s="85" t="str">
        <f>"Estimated Citizen Voting Age Population (CVAP)* Turnout: "&amp;TEXT((J8/(322700)),"0.0%")</f>
        <v>Estimated Citizen Voting Age Population (CVAP)* Turnout: 34.9%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s="3" customFormat="1" ht="12" customHeight="1" thickBot="1" x14ac:dyDescent="0.3">
      <c r="A5" s="88" t="s">
        <v>2</v>
      </c>
      <c r="B5" s="89"/>
      <c r="C5" s="89"/>
      <c r="D5" s="89"/>
      <c r="E5" s="89"/>
      <c r="F5" s="89"/>
      <c r="G5" s="89"/>
      <c r="H5" s="89"/>
      <c r="I5" s="89"/>
      <c r="J5" s="89"/>
      <c r="K5" s="90"/>
    </row>
    <row r="6" spans="1:11" s="4" customFormat="1" ht="15.75" customHeight="1" thickBot="1" x14ac:dyDescent="0.3">
      <c r="A6" s="60"/>
      <c r="B6" s="67" t="s">
        <v>3</v>
      </c>
      <c r="C6" s="91" t="s">
        <v>4</v>
      </c>
      <c r="D6" s="91"/>
      <c r="E6" s="91"/>
      <c r="F6" s="91"/>
      <c r="G6" s="91" t="s">
        <v>5</v>
      </c>
      <c r="H6" s="91"/>
      <c r="I6" s="91"/>
      <c r="J6" s="91"/>
      <c r="K6" s="61" t="s">
        <v>6</v>
      </c>
    </row>
    <row r="7" spans="1:11" s="4" customFormat="1" ht="24.75" customHeight="1" thickBot="1" x14ac:dyDescent="0.3">
      <c r="A7" s="62"/>
      <c r="B7" s="63" t="s">
        <v>7</v>
      </c>
      <c r="C7" s="64" t="s">
        <v>8</v>
      </c>
      <c r="D7" s="65" t="s">
        <v>9</v>
      </c>
      <c r="E7" s="64" t="s">
        <v>10</v>
      </c>
      <c r="F7" s="65" t="s">
        <v>11</v>
      </c>
      <c r="G7" s="65" t="s">
        <v>12</v>
      </c>
      <c r="H7" s="65" t="s">
        <v>13</v>
      </c>
      <c r="I7" s="65" t="s">
        <v>14</v>
      </c>
      <c r="J7" s="65" t="s">
        <v>15</v>
      </c>
      <c r="K7" s="66" t="s">
        <v>16</v>
      </c>
    </row>
    <row r="8" spans="1:11" s="5" customFormat="1" ht="35.25" customHeight="1" thickBot="1" x14ac:dyDescent="0.3">
      <c r="A8" s="53" t="s">
        <v>17</v>
      </c>
      <c r="B8" s="54">
        <f>SUM(B20,B30,B43,B53,B63,B73,B86,B98,B108,B118,B131,B144,B158)</f>
        <v>263562</v>
      </c>
      <c r="C8" s="55">
        <f>SUM(C20,C30,C43,C53,C63,C73,C86,C98,C108,C118,C131,C144,C158)</f>
        <v>6559</v>
      </c>
      <c r="D8" s="56">
        <f>C8/I8</f>
        <v>7.0833828309772459E-2</v>
      </c>
      <c r="E8" s="55">
        <f>SUM(E20,E30,E43,E53,E63,E73,E86,E98,E108,E118,E131,E144,E158)</f>
        <v>694</v>
      </c>
      <c r="F8" s="57">
        <f>SUM(C8,E8)</f>
        <v>7253</v>
      </c>
      <c r="G8" s="57">
        <f>SUM(G20,G30,G43,G53,G63,G73,G86,G98,G108,G118,G131,G144,G158)</f>
        <v>19968</v>
      </c>
      <c r="H8" s="58">
        <f t="shared" ref="H8:H71" si="0">G8/J8</f>
        <v>0.17739084084751033</v>
      </c>
      <c r="I8" s="57">
        <f>SUM(I20,I30,I43,I53,I63,I73,I86,I98,I108,I118,I131,I144,I158)</f>
        <v>92597</v>
      </c>
      <c r="J8" s="57">
        <f t="shared" ref="J8:J19" si="1">SUM(G8,I8)</f>
        <v>112565</v>
      </c>
      <c r="K8" s="59">
        <f t="shared" ref="K8:K71" si="2">J8/SUM(F8,B8)</f>
        <v>0.41565275187858869</v>
      </c>
    </row>
    <row r="9" spans="1:11" ht="15" customHeight="1" x14ac:dyDescent="0.25">
      <c r="A9" s="47" t="s">
        <v>18</v>
      </c>
      <c r="B9" s="48">
        <v>969</v>
      </c>
      <c r="C9" s="49">
        <v>9</v>
      </c>
      <c r="D9" s="50">
        <f>C9/I9</f>
        <v>2.3316062176165803E-2</v>
      </c>
      <c r="E9" s="49">
        <v>0</v>
      </c>
      <c r="F9" s="49">
        <f>SUM(C9,E9)</f>
        <v>9</v>
      </c>
      <c r="G9" s="49">
        <v>69</v>
      </c>
      <c r="H9" s="51">
        <f t="shared" si="0"/>
        <v>0.15164835164835164</v>
      </c>
      <c r="I9" s="49">
        <v>386</v>
      </c>
      <c r="J9" s="49">
        <f t="shared" si="1"/>
        <v>455</v>
      </c>
      <c r="K9" s="52">
        <f>J9/SUM(F9,B9)</f>
        <v>0.46523517382413088</v>
      </c>
    </row>
    <row r="10" spans="1:11" ht="15" customHeight="1" x14ac:dyDescent="0.25">
      <c r="A10" s="45" t="s">
        <v>19</v>
      </c>
      <c r="B10" s="17">
        <v>1110</v>
      </c>
      <c r="C10" s="44">
        <v>37</v>
      </c>
      <c r="D10" s="18">
        <f t="shared" ref="D10:D19" si="3">C10/I10</f>
        <v>9.438775510204081E-2</v>
      </c>
      <c r="E10" s="44">
        <v>0</v>
      </c>
      <c r="F10" s="44">
        <f>SUM(C10,E10)</f>
        <v>37</v>
      </c>
      <c r="G10" s="44">
        <v>51</v>
      </c>
      <c r="H10" s="19">
        <f>G10/J10</f>
        <v>0.11512415349887133</v>
      </c>
      <c r="I10" s="44">
        <v>392</v>
      </c>
      <c r="J10" s="44">
        <f t="shared" si="1"/>
        <v>443</v>
      </c>
      <c r="K10" s="46">
        <f t="shared" si="2"/>
        <v>0.38622493461203139</v>
      </c>
    </row>
    <row r="11" spans="1:11" ht="15" customHeight="1" x14ac:dyDescent="0.25">
      <c r="A11" s="45" t="s">
        <v>20</v>
      </c>
      <c r="B11" s="17">
        <v>1211</v>
      </c>
      <c r="C11" s="44">
        <v>31</v>
      </c>
      <c r="D11" s="18">
        <f>C11/I11</f>
        <v>8.683473389355742E-2</v>
      </c>
      <c r="E11" s="44">
        <v>2</v>
      </c>
      <c r="F11" s="44">
        <f t="shared" ref="F11:F19" si="4">SUM(C11,E11)</f>
        <v>33</v>
      </c>
      <c r="G11" s="44">
        <v>59</v>
      </c>
      <c r="H11" s="19">
        <f t="shared" si="0"/>
        <v>0.14182692307692307</v>
      </c>
      <c r="I11" s="44">
        <v>357</v>
      </c>
      <c r="J11" s="44">
        <f t="shared" si="1"/>
        <v>416</v>
      </c>
      <c r="K11" s="46">
        <f t="shared" si="2"/>
        <v>0.33440514469453375</v>
      </c>
    </row>
    <row r="12" spans="1:11" ht="15" customHeight="1" x14ac:dyDescent="0.25">
      <c r="A12" s="45" t="s">
        <v>21</v>
      </c>
      <c r="B12" s="17">
        <v>2817</v>
      </c>
      <c r="C12" s="44">
        <v>89</v>
      </c>
      <c r="D12" s="18">
        <f t="shared" si="3"/>
        <v>8.8118811881188114E-2</v>
      </c>
      <c r="E12" s="44">
        <v>7</v>
      </c>
      <c r="F12" s="44">
        <f t="shared" si="4"/>
        <v>96</v>
      </c>
      <c r="G12" s="44">
        <v>171</v>
      </c>
      <c r="H12" s="19">
        <f t="shared" si="0"/>
        <v>0.14479254868755292</v>
      </c>
      <c r="I12" s="44">
        <v>1010</v>
      </c>
      <c r="J12" s="44">
        <f t="shared" si="1"/>
        <v>1181</v>
      </c>
      <c r="K12" s="46">
        <f t="shared" si="2"/>
        <v>0.40542396155166494</v>
      </c>
    </row>
    <row r="13" spans="1:11" ht="15" customHeight="1" x14ac:dyDescent="0.25">
      <c r="A13" s="45" t="s">
        <v>22</v>
      </c>
      <c r="B13" s="17">
        <v>2284</v>
      </c>
      <c r="C13" s="44">
        <v>33</v>
      </c>
      <c r="D13" s="18">
        <f>C13/I13</f>
        <v>3.8238702201622246E-2</v>
      </c>
      <c r="E13" s="44">
        <v>4</v>
      </c>
      <c r="F13" s="44">
        <f t="shared" si="4"/>
        <v>37</v>
      </c>
      <c r="G13" s="44">
        <v>185</v>
      </c>
      <c r="H13" s="19">
        <f t="shared" si="0"/>
        <v>0.17652671755725191</v>
      </c>
      <c r="I13" s="44">
        <v>863</v>
      </c>
      <c r="J13" s="44">
        <f t="shared" si="1"/>
        <v>1048</v>
      </c>
      <c r="K13" s="46">
        <f t="shared" si="2"/>
        <v>0.45152951314088757</v>
      </c>
    </row>
    <row r="14" spans="1:11" ht="15" customHeight="1" x14ac:dyDescent="0.25">
      <c r="A14" s="45" t="s">
        <v>23</v>
      </c>
      <c r="B14" s="17">
        <v>2674</v>
      </c>
      <c r="C14" s="44">
        <v>43</v>
      </c>
      <c r="D14" s="18">
        <f>C14/I14</f>
        <v>3.7587412587412584E-2</v>
      </c>
      <c r="E14" s="44">
        <v>1</v>
      </c>
      <c r="F14" s="44">
        <f t="shared" si="4"/>
        <v>44</v>
      </c>
      <c r="G14" s="44">
        <v>305</v>
      </c>
      <c r="H14" s="19">
        <f t="shared" si="0"/>
        <v>0.21048999309868874</v>
      </c>
      <c r="I14" s="44">
        <v>1144</v>
      </c>
      <c r="J14" s="44">
        <f>SUM(G14,I14)</f>
        <v>1449</v>
      </c>
      <c r="K14" s="46">
        <f t="shared" si="2"/>
        <v>0.5331125827814569</v>
      </c>
    </row>
    <row r="15" spans="1:11" ht="15" customHeight="1" x14ac:dyDescent="0.25">
      <c r="A15" s="45" t="s">
        <v>24</v>
      </c>
      <c r="B15" s="17">
        <v>2779</v>
      </c>
      <c r="C15" s="44">
        <v>67</v>
      </c>
      <c r="D15" s="18">
        <f>C15/I15</f>
        <v>5.6113902847571187E-2</v>
      </c>
      <c r="E15" s="44">
        <v>6</v>
      </c>
      <c r="F15" s="44">
        <f t="shared" si="4"/>
        <v>73</v>
      </c>
      <c r="G15" s="44">
        <v>301</v>
      </c>
      <c r="H15" s="19">
        <f t="shared" si="0"/>
        <v>0.20133779264214047</v>
      </c>
      <c r="I15" s="44">
        <v>1194</v>
      </c>
      <c r="J15" s="44">
        <f>SUM(G15,I15)</f>
        <v>1495</v>
      </c>
      <c r="K15" s="46">
        <f>J15/SUM(F15,B15)</f>
        <v>0.52419354838709675</v>
      </c>
    </row>
    <row r="16" spans="1:11" ht="15" customHeight="1" x14ac:dyDescent="0.25">
      <c r="A16" s="45" t="s">
        <v>25</v>
      </c>
      <c r="B16" s="17">
        <v>1556</v>
      </c>
      <c r="C16" s="44">
        <v>52</v>
      </c>
      <c r="D16" s="18">
        <f t="shared" si="3"/>
        <v>9.5588235294117641E-2</v>
      </c>
      <c r="E16" s="44">
        <v>7</v>
      </c>
      <c r="F16" s="44">
        <f t="shared" si="4"/>
        <v>59</v>
      </c>
      <c r="G16" s="44">
        <v>94</v>
      </c>
      <c r="H16" s="19">
        <f t="shared" si="0"/>
        <v>0.14733542319749215</v>
      </c>
      <c r="I16" s="44">
        <v>544</v>
      </c>
      <c r="J16" s="44">
        <f t="shared" si="1"/>
        <v>638</v>
      </c>
      <c r="K16" s="46">
        <f t="shared" si="2"/>
        <v>0.39504643962848296</v>
      </c>
    </row>
    <row r="17" spans="1:11" ht="15" customHeight="1" x14ac:dyDescent="0.25">
      <c r="A17" s="45" t="s">
        <v>26</v>
      </c>
      <c r="B17" s="17">
        <v>2395</v>
      </c>
      <c r="C17" s="44">
        <v>89</v>
      </c>
      <c r="D17" s="18">
        <f t="shared" si="3"/>
        <v>9.8888888888888887E-2</v>
      </c>
      <c r="E17" s="44">
        <v>4</v>
      </c>
      <c r="F17" s="44">
        <f t="shared" si="4"/>
        <v>93</v>
      </c>
      <c r="G17" s="44">
        <v>195</v>
      </c>
      <c r="H17" s="19">
        <f t="shared" si="0"/>
        <v>0.17808219178082191</v>
      </c>
      <c r="I17" s="44">
        <v>900</v>
      </c>
      <c r="J17" s="44">
        <f t="shared" si="1"/>
        <v>1095</v>
      </c>
      <c r="K17" s="46">
        <f t="shared" si="2"/>
        <v>0.44011254019292606</v>
      </c>
    </row>
    <row r="18" spans="1:11" ht="15" customHeight="1" x14ac:dyDescent="0.25">
      <c r="A18" s="45" t="s">
        <v>27</v>
      </c>
      <c r="B18" s="17">
        <v>1926</v>
      </c>
      <c r="C18" s="44">
        <v>36</v>
      </c>
      <c r="D18" s="18">
        <f t="shared" si="3"/>
        <v>4.4776119402985072E-2</v>
      </c>
      <c r="E18" s="44">
        <v>7</v>
      </c>
      <c r="F18" s="44">
        <f t="shared" si="4"/>
        <v>43</v>
      </c>
      <c r="G18" s="44">
        <v>209</v>
      </c>
      <c r="H18" s="19">
        <f t="shared" si="0"/>
        <v>0.20631786771964461</v>
      </c>
      <c r="I18" s="44">
        <v>804</v>
      </c>
      <c r="J18" s="44">
        <f t="shared" si="1"/>
        <v>1013</v>
      </c>
      <c r="K18" s="46">
        <f t="shared" si="2"/>
        <v>0.5144743524631793</v>
      </c>
    </row>
    <row r="19" spans="1:11" ht="15" customHeight="1" x14ac:dyDescent="0.25">
      <c r="A19" s="45" t="s">
        <v>28</v>
      </c>
      <c r="B19" s="17">
        <v>2205</v>
      </c>
      <c r="C19" s="44">
        <v>110</v>
      </c>
      <c r="D19" s="18">
        <f t="shared" si="3"/>
        <v>0.17599999999999999</v>
      </c>
      <c r="E19" s="44">
        <v>9</v>
      </c>
      <c r="F19" s="44">
        <f t="shared" si="4"/>
        <v>119</v>
      </c>
      <c r="G19" s="44">
        <v>201</v>
      </c>
      <c r="H19" s="19">
        <f t="shared" si="0"/>
        <v>0.24334140435835352</v>
      </c>
      <c r="I19" s="44">
        <v>625</v>
      </c>
      <c r="J19" s="44">
        <f t="shared" si="1"/>
        <v>826</v>
      </c>
      <c r="K19" s="46">
        <f t="shared" si="2"/>
        <v>0.35542168674698793</v>
      </c>
    </row>
    <row r="20" spans="1:11" s="5" customFormat="1" ht="18.75" customHeight="1" thickBot="1" x14ac:dyDescent="0.3">
      <c r="A20" s="37" t="s">
        <v>29</v>
      </c>
      <c r="B20" s="38">
        <f>SUM(B9:B19)</f>
        <v>21926</v>
      </c>
      <c r="C20" s="39">
        <f>SUM(C9:C19)</f>
        <v>596</v>
      </c>
      <c r="D20" s="40">
        <f>C20/I20</f>
        <v>7.2514904489597271E-2</v>
      </c>
      <c r="E20" s="41">
        <f>SUM(E9:E19)</f>
        <v>47</v>
      </c>
      <c r="F20" s="41">
        <f>SUM(C20,E20)</f>
        <v>643</v>
      </c>
      <c r="G20" s="41">
        <f>SUM(G9:G19)</f>
        <v>1840</v>
      </c>
      <c r="H20" s="42">
        <f>G20/J20</f>
        <v>0.18292076747191569</v>
      </c>
      <c r="I20" s="41">
        <f>SUM(I9:I19)</f>
        <v>8219</v>
      </c>
      <c r="J20" s="41">
        <f>SUM(G20,I20)</f>
        <v>10059</v>
      </c>
      <c r="K20" s="43">
        <f t="shared" si="2"/>
        <v>0.44569985378173599</v>
      </c>
    </row>
    <row r="21" spans="1:11" ht="15" customHeight="1" x14ac:dyDescent="0.25">
      <c r="A21" s="47" t="s">
        <v>30</v>
      </c>
      <c r="B21" s="48">
        <v>1401</v>
      </c>
      <c r="C21" s="49">
        <v>63</v>
      </c>
      <c r="D21" s="50">
        <f>C21/I21</f>
        <v>0.328125</v>
      </c>
      <c r="E21" s="49">
        <v>4</v>
      </c>
      <c r="F21" s="49">
        <f>SUM(C21,E21)</f>
        <v>67</v>
      </c>
      <c r="G21" s="49">
        <v>24</v>
      </c>
      <c r="H21" s="51">
        <f t="shared" si="0"/>
        <v>0.1111111111111111</v>
      </c>
      <c r="I21" s="49">
        <v>192</v>
      </c>
      <c r="J21" s="49">
        <f>SUM(G21,I21)</f>
        <v>216</v>
      </c>
      <c r="K21" s="52">
        <f t="shared" si="2"/>
        <v>0.14713896457765668</v>
      </c>
    </row>
    <row r="22" spans="1:11" ht="15" customHeight="1" x14ac:dyDescent="0.25">
      <c r="A22" s="45" t="s">
        <v>31</v>
      </c>
      <c r="B22" s="17">
        <v>1057</v>
      </c>
      <c r="C22" s="44">
        <v>48</v>
      </c>
      <c r="D22" s="18">
        <f t="shared" ref="D22:D29" si="5">C22/I22</f>
        <v>0.33103448275862069</v>
      </c>
      <c r="E22" s="44">
        <v>2</v>
      </c>
      <c r="F22" s="44">
        <f t="shared" ref="F22:F61" si="6">SUM(C22,E22)</f>
        <v>50</v>
      </c>
      <c r="G22" s="44">
        <v>23</v>
      </c>
      <c r="H22" s="19">
        <f t="shared" si="0"/>
        <v>0.13690476190476192</v>
      </c>
      <c r="I22" s="44">
        <v>145</v>
      </c>
      <c r="J22" s="44">
        <f t="shared" ref="J22:J85" si="7">SUM(G22,I22)</f>
        <v>168</v>
      </c>
      <c r="K22" s="46">
        <f t="shared" si="2"/>
        <v>0.15176151761517614</v>
      </c>
    </row>
    <row r="23" spans="1:11" ht="15" customHeight="1" x14ac:dyDescent="0.25">
      <c r="A23" s="45" t="s">
        <v>32</v>
      </c>
      <c r="B23" s="17">
        <v>1605</v>
      </c>
      <c r="C23" s="44">
        <v>87</v>
      </c>
      <c r="D23" s="18">
        <f t="shared" si="5"/>
        <v>0.21375921375921375</v>
      </c>
      <c r="E23" s="44">
        <v>7</v>
      </c>
      <c r="F23" s="44">
        <f t="shared" si="6"/>
        <v>94</v>
      </c>
      <c r="G23" s="44">
        <v>102</v>
      </c>
      <c r="H23" s="19">
        <f t="shared" si="0"/>
        <v>0.20039292730844793</v>
      </c>
      <c r="I23" s="44">
        <v>407</v>
      </c>
      <c r="J23" s="44">
        <f t="shared" si="7"/>
        <v>509</v>
      </c>
      <c r="K23" s="46">
        <f t="shared" si="2"/>
        <v>0.29958799293702176</v>
      </c>
    </row>
    <row r="24" spans="1:11" ht="15" customHeight="1" x14ac:dyDescent="0.25">
      <c r="A24" s="45" t="s">
        <v>33</v>
      </c>
      <c r="B24" s="17">
        <v>789</v>
      </c>
      <c r="C24" s="44">
        <v>12</v>
      </c>
      <c r="D24" s="18">
        <f t="shared" si="5"/>
        <v>0.35294117647058826</v>
      </c>
      <c r="E24" s="44">
        <v>2</v>
      </c>
      <c r="F24" s="44">
        <f t="shared" si="6"/>
        <v>14</v>
      </c>
      <c r="G24" s="44">
        <v>8</v>
      </c>
      <c r="H24" s="19">
        <f t="shared" si="0"/>
        <v>0.19047619047619047</v>
      </c>
      <c r="I24" s="44">
        <v>34</v>
      </c>
      <c r="J24" s="44">
        <f t="shared" si="7"/>
        <v>42</v>
      </c>
      <c r="K24" s="46">
        <f t="shared" si="2"/>
        <v>5.2303860523038606E-2</v>
      </c>
    </row>
    <row r="25" spans="1:11" ht="15" customHeight="1" x14ac:dyDescent="0.25">
      <c r="A25" s="45" t="s">
        <v>34</v>
      </c>
      <c r="B25" s="17">
        <v>2629</v>
      </c>
      <c r="C25" s="44">
        <v>94</v>
      </c>
      <c r="D25" s="18">
        <f t="shared" si="5"/>
        <v>0.10681818181818181</v>
      </c>
      <c r="E25" s="44">
        <v>18</v>
      </c>
      <c r="F25" s="44">
        <f t="shared" si="6"/>
        <v>112</v>
      </c>
      <c r="G25" s="44">
        <v>284</v>
      </c>
      <c r="H25" s="19">
        <f t="shared" si="0"/>
        <v>0.24398625429553264</v>
      </c>
      <c r="I25" s="44">
        <v>880</v>
      </c>
      <c r="J25" s="44">
        <f t="shared" si="7"/>
        <v>1164</v>
      </c>
      <c r="K25" s="46">
        <f t="shared" si="2"/>
        <v>0.42466253192265596</v>
      </c>
    </row>
    <row r="26" spans="1:11" ht="15" customHeight="1" x14ac:dyDescent="0.25">
      <c r="A26" s="45" t="s">
        <v>35</v>
      </c>
      <c r="B26" s="17">
        <v>1636</v>
      </c>
      <c r="C26" s="44">
        <v>73</v>
      </c>
      <c r="D26" s="18">
        <f t="shared" si="5"/>
        <v>0.28968253968253971</v>
      </c>
      <c r="E26" s="44">
        <v>8</v>
      </c>
      <c r="F26" s="44">
        <f t="shared" si="6"/>
        <v>81</v>
      </c>
      <c r="G26" s="44">
        <v>49</v>
      </c>
      <c r="H26" s="19">
        <f t="shared" si="0"/>
        <v>0.16279069767441862</v>
      </c>
      <c r="I26" s="44">
        <v>252</v>
      </c>
      <c r="J26" s="44">
        <f t="shared" si="7"/>
        <v>301</v>
      </c>
      <c r="K26" s="46">
        <f t="shared" si="2"/>
        <v>0.17530576587070471</v>
      </c>
    </row>
    <row r="27" spans="1:11" ht="15" customHeight="1" x14ac:dyDescent="0.25">
      <c r="A27" s="45" t="s">
        <v>36</v>
      </c>
      <c r="B27" s="17">
        <v>819</v>
      </c>
      <c r="C27" s="44">
        <v>18</v>
      </c>
      <c r="D27" s="18">
        <f t="shared" si="5"/>
        <v>0.13636363636363635</v>
      </c>
      <c r="E27" s="44">
        <v>3</v>
      </c>
      <c r="F27" s="44">
        <f t="shared" si="6"/>
        <v>21</v>
      </c>
      <c r="G27" s="44">
        <v>57</v>
      </c>
      <c r="H27" s="19">
        <f t="shared" si="0"/>
        <v>0.30158730158730157</v>
      </c>
      <c r="I27" s="44">
        <v>132</v>
      </c>
      <c r="J27" s="44">
        <f t="shared" si="7"/>
        <v>189</v>
      </c>
      <c r="K27" s="46">
        <f t="shared" si="2"/>
        <v>0.22500000000000001</v>
      </c>
    </row>
    <row r="28" spans="1:11" ht="15" customHeight="1" x14ac:dyDescent="0.25">
      <c r="A28" s="45" t="s">
        <v>37</v>
      </c>
      <c r="B28" s="17">
        <v>1887</v>
      </c>
      <c r="C28" s="44">
        <v>57</v>
      </c>
      <c r="D28" s="18">
        <f t="shared" si="5"/>
        <v>6.3333333333333339E-2</v>
      </c>
      <c r="E28" s="44">
        <v>3</v>
      </c>
      <c r="F28" s="44">
        <f t="shared" si="6"/>
        <v>60</v>
      </c>
      <c r="G28" s="44">
        <v>241</v>
      </c>
      <c r="H28" s="19">
        <f t="shared" si="0"/>
        <v>0.2112182296231376</v>
      </c>
      <c r="I28" s="44">
        <v>900</v>
      </c>
      <c r="J28" s="44">
        <f t="shared" si="7"/>
        <v>1141</v>
      </c>
      <c r="K28" s="46">
        <f t="shared" si="2"/>
        <v>0.58602978941961992</v>
      </c>
    </row>
    <row r="29" spans="1:11" ht="15" customHeight="1" x14ac:dyDescent="0.25">
      <c r="A29" s="45" t="s">
        <v>38</v>
      </c>
      <c r="B29" s="17">
        <v>772</v>
      </c>
      <c r="C29" s="44">
        <v>24</v>
      </c>
      <c r="D29" s="18">
        <f t="shared" si="5"/>
        <v>8.9219330855018583E-2</v>
      </c>
      <c r="E29" s="44">
        <v>1</v>
      </c>
      <c r="F29" s="44">
        <f t="shared" si="6"/>
        <v>25</v>
      </c>
      <c r="G29" s="44">
        <v>87</v>
      </c>
      <c r="H29" s="19">
        <f t="shared" si="0"/>
        <v>0.2443820224719101</v>
      </c>
      <c r="I29" s="44">
        <v>269</v>
      </c>
      <c r="J29" s="44">
        <f t="shared" si="7"/>
        <v>356</v>
      </c>
      <c r="K29" s="46">
        <f t="shared" si="2"/>
        <v>0.44667503136762859</v>
      </c>
    </row>
    <row r="30" spans="1:11" s="7" customFormat="1" ht="18.75" customHeight="1" thickBot="1" x14ac:dyDescent="0.3">
      <c r="A30" s="37" t="s">
        <v>39</v>
      </c>
      <c r="B30" s="38">
        <f>SUM(B21:B29)</f>
        <v>12595</v>
      </c>
      <c r="C30" s="39">
        <f>SUM(C21:C29)</f>
        <v>476</v>
      </c>
      <c r="D30" s="40">
        <f>C30/I30</f>
        <v>0.14824042354406727</v>
      </c>
      <c r="E30" s="39">
        <f>SUM(E21:E29)</f>
        <v>48</v>
      </c>
      <c r="F30" s="41">
        <f>SUM(C30,E30)</f>
        <v>524</v>
      </c>
      <c r="G30" s="41">
        <f>SUM(G21:G29)</f>
        <v>875</v>
      </c>
      <c r="H30" s="42">
        <f t="shared" si="0"/>
        <v>0.21414586392559962</v>
      </c>
      <c r="I30" s="41">
        <f>SUM(I21:I29)</f>
        <v>3211</v>
      </c>
      <c r="J30" s="41">
        <f t="shared" si="7"/>
        <v>4086</v>
      </c>
      <c r="K30" s="43">
        <f t="shared" si="2"/>
        <v>0.31145666590441345</v>
      </c>
    </row>
    <row r="31" spans="1:11" ht="15" customHeight="1" x14ac:dyDescent="0.25">
      <c r="A31" s="47" t="s">
        <v>40</v>
      </c>
      <c r="B31" s="48">
        <v>2144</v>
      </c>
      <c r="C31" s="49">
        <v>111</v>
      </c>
      <c r="D31" s="50">
        <f>C31/I31</f>
        <v>0.13653136531365315</v>
      </c>
      <c r="E31" s="49">
        <v>6</v>
      </c>
      <c r="F31" s="49">
        <f t="shared" si="6"/>
        <v>117</v>
      </c>
      <c r="G31" s="49">
        <v>161</v>
      </c>
      <c r="H31" s="51">
        <f t="shared" si="0"/>
        <v>0.16529774127310062</v>
      </c>
      <c r="I31" s="49">
        <v>813</v>
      </c>
      <c r="J31" s="49">
        <f t="shared" si="7"/>
        <v>974</v>
      </c>
      <c r="K31" s="52">
        <f t="shared" si="2"/>
        <v>0.43078283945157009</v>
      </c>
    </row>
    <row r="32" spans="1:11" ht="15" customHeight="1" x14ac:dyDescent="0.25">
      <c r="A32" s="45" t="s">
        <v>41</v>
      </c>
      <c r="B32" s="17">
        <v>2126</v>
      </c>
      <c r="C32" s="44">
        <v>114</v>
      </c>
      <c r="D32" s="18">
        <f t="shared" ref="D32:D40" si="8">C32/I32</f>
        <v>0.14766839378238342</v>
      </c>
      <c r="E32" s="44">
        <v>20</v>
      </c>
      <c r="F32" s="44">
        <f t="shared" si="6"/>
        <v>134</v>
      </c>
      <c r="G32" s="44">
        <v>272</v>
      </c>
      <c r="H32" s="19">
        <f t="shared" si="0"/>
        <v>0.26053639846743293</v>
      </c>
      <c r="I32" s="44">
        <v>772</v>
      </c>
      <c r="J32" s="44">
        <f t="shared" si="7"/>
        <v>1044</v>
      </c>
      <c r="K32" s="46">
        <f t="shared" si="2"/>
        <v>0.46194690265486726</v>
      </c>
    </row>
    <row r="33" spans="1:11" ht="15" customHeight="1" x14ac:dyDescent="0.25">
      <c r="A33" s="45" t="s">
        <v>42</v>
      </c>
      <c r="B33" s="17">
        <v>957</v>
      </c>
      <c r="C33" s="44">
        <v>38</v>
      </c>
      <c r="D33" s="18">
        <f t="shared" si="8"/>
        <v>0.12969283276450511</v>
      </c>
      <c r="E33" s="44">
        <v>4</v>
      </c>
      <c r="F33" s="44">
        <f t="shared" si="6"/>
        <v>42</v>
      </c>
      <c r="G33" s="44">
        <v>127</v>
      </c>
      <c r="H33" s="19">
        <f t="shared" si="0"/>
        <v>0.30238095238095236</v>
      </c>
      <c r="I33" s="44">
        <v>293</v>
      </c>
      <c r="J33" s="44">
        <f t="shared" si="7"/>
        <v>420</v>
      </c>
      <c r="K33" s="46">
        <f t="shared" si="2"/>
        <v>0.42042042042042044</v>
      </c>
    </row>
    <row r="34" spans="1:11" ht="15" customHeight="1" x14ac:dyDescent="0.25">
      <c r="A34" s="45" t="s">
        <v>43</v>
      </c>
      <c r="B34" s="17">
        <v>1135</v>
      </c>
      <c r="C34" s="44">
        <v>46</v>
      </c>
      <c r="D34" s="18">
        <f t="shared" si="8"/>
        <v>0.13489736070381231</v>
      </c>
      <c r="E34" s="44">
        <v>6</v>
      </c>
      <c r="F34" s="44">
        <f t="shared" si="6"/>
        <v>52</v>
      </c>
      <c r="G34" s="44">
        <v>121</v>
      </c>
      <c r="H34" s="19">
        <f t="shared" si="0"/>
        <v>0.26190476190476192</v>
      </c>
      <c r="I34" s="44">
        <v>341</v>
      </c>
      <c r="J34" s="44">
        <f t="shared" si="7"/>
        <v>462</v>
      </c>
      <c r="K34" s="46">
        <f t="shared" si="2"/>
        <v>0.38921651221566977</v>
      </c>
    </row>
    <row r="35" spans="1:11" ht="15" customHeight="1" x14ac:dyDescent="0.25">
      <c r="A35" s="45" t="s">
        <v>44</v>
      </c>
      <c r="B35" s="17">
        <v>2357</v>
      </c>
      <c r="C35" s="44">
        <v>62</v>
      </c>
      <c r="D35" s="18">
        <f t="shared" si="8"/>
        <v>0.11720226843100189</v>
      </c>
      <c r="E35" s="44">
        <v>2</v>
      </c>
      <c r="F35" s="44">
        <f t="shared" si="6"/>
        <v>64</v>
      </c>
      <c r="G35" s="44">
        <v>177</v>
      </c>
      <c r="H35" s="19">
        <f t="shared" si="0"/>
        <v>0.25070821529745041</v>
      </c>
      <c r="I35" s="44">
        <v>529</v>
      </c>
      <c r="J35" s="44">
        <f t="shared" si="7"/>
        <v>706</v>
      </c>
      <c r="K35" s="46">
        <f t="shared" si="2"/>
        <v>0.29161503510945891</v>
      </c>
    </row>
    <row r="36" spans="1:11" ht="15" customHeight="1" x14ac:dyDescent="0.25">
      <c r="A36" s="45" t="s">
        <v>45</v>
      </c>
      <c r="B36" s="17">
        <v>1968</v>
      </c>
      <c r="C36" s="44">
        <v>64</v>
      </c>
      <c r="D36" s="18">
        <f t="shared" si="8"/>
        <v>0.12598425196850394</v>
      </c>
      <c r="E36" s="44">
        <v>10</v>
      </c>
      <c r="F36" s="44">
        <f t="shared" si="6"/>
        <v>74</v>
      </c>
      <c r="G36" s="44">
        <v>221</v>
      </c>
      <c r="H36" s="19">
        <f t="shared" si="0"/>
        <v>0.30315500685871055</v>
      </c>
      <c r="I36" s="44">
        <v>508</v>
      </c>
      <c r="J36" s="44">
        <f t="shared" si="7"/>
        <v>729</v>
      </c>
      <c r="K36" s="46">
        <f t="shared" si="2"/>
        <v>0.35700293829578844</v>
      </c>
    </row>
    <row r="37" spans="1:11" ht="15" customHeight="1" x14ac:dyDescent="0.25">
      <c r="A37" s="45" t="s">
        <v>46</v>
      </c>
      <c r="B37" s="17">
        <v>4330</v>
      </c>
      <c r="C37" s="44">
        <v>192</v>
      </c>
      <c r="D37" s="18">
        <f t="shared" si="8"/>
        <v>0.1348314606741573</v>
      </c>
      <c r="E37" s="44">
        <v>22</v>
      </c>
      <c r="F37" s="44">
        <f t="shared" si="6"/>
        <v>214</v>
      </c>
      <c r="G37" s="44">
        <v>637</v>
      </c>
      <c r="H37" s="19">
        <f t="shared" si="0"/>
        <v>0.30907326540514313</v>
      </c>
      <c r="I37" s="44">
        <v>1424</v>
      </c>
      <c r="J37" s="44">
        <f t="shared" si="7"/>
        <v>2061</v>
      </c>
      <c r="K37" s="46">
        <f t="shared" si="2"/>
        <v>0.45356514084507044</v>
      </c>
    </row>
    <row r="38" spans="1:11" ht="15" customHeight="1" x14ac:dyDescent="0.25">
      <c r="A38" s="45" t="s">
        <v>47</v>
      </c>
      <c r="B38" s="17">
        <v>1356</v>
      </c>
      <c r="C38" s="44">
        <v>67</v>
      </c>
      <c r="D38" s="18">
        <f t="shared" si="8"/>
        <v>0.13958333333333334</v>
      </c>
      <c r="E38" s="44">
        <v>2</v>
      </c>
      <c r="F38" s="44">
        <f t="shared" si="6"/>
        <v>69</v>
      </c>
      <c r="G38" s="44">
        <v>135</v>
      </c>
      <c r="H38" s="19">
        <f t="shared" si="0"/>
        <v>0.21951219512195122</v>
      </c>
      <c r="I38" s="44">
        <v>480</v>
      </c>
      <c r="J38" s="44">
        <f t="shared" si="7"/>
        <v>615</v>
      </c>
      <c r="K38" s="46">
        <f t="shared" si="2"/>
        <v>0.43157894736842106</v>
      </c>
    </row>
    <row r="39" spans="1:11" ht="15" customHeight="1" x14ac:dyDescent="0.25">
      <c r="A39" s="45" t="s">
        <v>48</v>
      </c>
      <c r="B39" s="17">
        <v>1602</v>
      </c>
      <c r="C39" s="44">
        <v>109</v>
      </c>
      <c r="D39" s="18">
        <f t="shared" si="8"/>
        <v>0.25</v>
      </c>
      <c r="E39" s="44">
        <v>8</v>
      </c>
      <c r="F39" s="44">
        <f t="shared" si="6"/>
        <v>117</v>
      </c>
      <c r="G39" s="44">
        <v>99</v>
      </c>
      <c r="H39" s="19">
        <f t="shared" si="0"/>
        <v>0.18504672897196262</v>
      </c>
      <c r="I39" s="44">
        <v>436</v>
      </c>
      <c r="J39" s="44">
        <f t="shared" si="7"/>
        <v>535</v>
      </c>
      <c r="K39" s="46">
        <f t="shared" si="2"/>
        <v>0.31122745782431649</v>
      </c>
    </row>
    <row r="40" spans="1:11" ht="15" customHeight="1" x14ac:dyDescent="0.25">
      <c r="A40" s="45" t="s">
        <v>49</v>
      </c>
      <c r="B40" s="17">
        <v>2865</v>
      </c>
      <c r="C40" s="44">
        <v>93</v>
      </c>
      <c r="D40" s="18">
        <f t="shared" si="8"/>
        <v>0.11742424242424243</v>
      </c>
      <c r="E40" s="44">
        <v>9</v>
      </c>
      <c r="F40" s="44">
        <f t="shared" si="6"/>
        <v>102</v>
      </c>
      <c r="G40" s="44">
        <v>252</v>
      </c>
      <c r="H40" s="19">
        <f t="shared" si="0"/>
        <v>0.2413793103448276</v>
      </c>
      <c r="I40" s="44">
        <v>792</v>
      </c>
      <c r="J40" s="44">
        <f t="shared" si="7"/>
        <v>1044</v>
      </c>
      <c r="K40" s="46">
        <f t="shared" si="2"/>
        <v>0.35187057633973712</v>
      </c>
    </row>
    <row r="41" spans="1:11" ht="15" customHeight="1" x14ac:dyDescent="0.25">
      <c r="A41" s="45" t="s">
        <v>50</v>
      </c>
      <c r="B41" s="17">
        <v>2318</v>
      </c>
      <c r="C41" s="44">
        <v>67</v>
      </c>
      <c r="D41" s="18">
        <f>C41/I41</f>
        <v>9.4101123595505612E-2</v>
      </c>
      <c r="E41" s="44">
        <v>16</v>
      </c>
      <c r="F41" s="44">
        <f t="shared" si="6"/>
        <v>83</v>
      </c>
      <c r="G41" s="44">
        <v>346</v>
      </c>
      <c r="H41" s="19">
        <f t="shared" si="0"/>
        <v>0.32703213610586013</v>
      </c>
      <c r="I41" s="44">
        <v>712</v>
      </c>
      <c r="J41" s="44">
        <f t="shared" si="7"/>
        <v>1058</v>
      </c>
      <c r="K41" s="46">
        <f t="shared" si="2"/>
        <v>0.44064972927946688</v>
      </c>
    </row>
    <row r="42" spans="1:11" ht="15" customHeight="1" x14ac:dyDescent="0.25">
      <c r="A42" s="45" t="s">
        <v>51</v>
      </c>
      <c r="B42" s="17">
        <v>2142</v>
      </c>
      <c r="C42" s="44">
        <v>71</v>
      </c>
      <c r="D42" s="18">
        <f>C42/I42</f>
        <v>0.10973724884080371</v>
      </c>
      <c r="E42" s="44">
        <v>9</v>
      </c>
      <c r="F42" s="44">
        <f t="shared" si="6"/>
        <v>80</v>
      </c>
      <c r="G42" s="44">
        <v>269</v>
      </c>
      <c r="H42" s="19">
        <f t="shared" si="0"/>
        <v>0.29366812227074235</v>
      </c>
      <c r="I42" s="44">
        <v>647</v>
      </c>
      <c r="J42" s="44">
        <f t="shared" si="7"/>
        <v>916</v>
      </c>
      <c r="K42" s="46">
        <f t="shared" si="2"/>
        <v>0.41224122412241226</v>
      </c>
    </row>
    <row r="43" spans="1:11" s="7" customFormat="1" ht="18.75" customHeight="1" thickBot="1" x14ac:dyDescent="0.3">
      <c r="A43" s="37" t="s">
        <v>52</v>
      </c>
      <c r="B43" s="38">
        <f>SUM(B31:B42)</f>
        <v>25300</v>
      </c>
      <c r="C43" s="39">
        <f>SUM(C31:C42)</f>
        <v>1034</v>
      </c>
      <c r="D43" s="40">
        <f t="shared" ref="D43:D106" si="9">C43/I43</f>
        <v>0.13347102104040273</v>
      </c>
      <c r="E43" s="39">
        <f>SUM(E31:E42)</f>
        <v>114</v>
      </c>
      <c r="F43" s="41">
        <f>SUM(C43,E43)</f>
        <v>1148</v>
      </c>
      <c r="G43" s="41">
        <f>SUM(G31:G42)</f>
        <v>2817</v>
      </c>
      <c r="H43" s="42">
        <f t="shared" si="0"/>
        <v>0.26666035592578569</v>
      </c>
      <c r="I43" s="41">
        <f>SUM(I31:I42)</f>
        <v>7747</v>
      </c>
      <c r="J43" s="41">
        <f t="shared" si="7"/>
        <v>10564</v>
      </c>
      <c r="K43" s="43">
        <f t="shared" si="2"/>
        <v>0.39942528735632182</v>
      </c>
    </row>
    <row r="44" spans="1:11" ht="15" customHeight="1" x14ac:dyDescent="0.25">
      <c r="A44" s="47" t="s">
        <v>53</v>
      </c>
      <c r="B44" s="48">
        <v>1878</v>
      </c>
      <c r="C44" s="49">
        <v>15</v>
      </c>
      <c r="D44" s="50">
        <f>C44/I44</f>
        <v>3.4562211981566823E-2</v>
      </c>
      <c r="E44" s="49">
        <v>1</v>
      </c>
      <c r="F44" s="49">
        <f t="shared" si="6"/>
        <v>16</v>
      </c>
      <c r="G44" s="49">
        <v>62</v>
      </c>
      <c r="H44" s="51">
        <f t="shared" si="0"/>
        <v>0.125</v>
      </c>
      <c r="I44" s="49">
        <v>434</v>
      </c>
      <c r="J44" s="49">
        <f t="shared" si="7"/>
        <v>496</v>
      </c>
      <c r="K44" s="52">
        <f t="shared" si="2"/>
        <v>0.26187961985216474</v>
      </c>
    </row>
    <row r="45" spans="1:11" ht="15" customHeight="1" x14ac:dyDescent="0.25">
      <c r="A45" s="45" t="s">
        <v>54</v>
      </c>
      <c r="B45" s="17">
        <v>2926</v>
      </c>
      <c r="C45" s="44">
        <v>32</v>
      </c>
      <c r="D45" s="18">
        <f t="shared" si="9"/>
        <v>4.60431654676259E-2</v>
      </c>
      <c r="E45" s="44">
        <v>7</v>
      </c>
      <c r="F45" s="44">
        <f t="shared" si="6"/>
        <v>39</v>
      </c>
      <c r="G45" s="44">
        <v>110</v>
      </c>
      <c r="H45" s="19">
        <f t="shared" si="0"/>
        <v>0.13664596273291926</v>
      </c>
      <c r="I45" s="44">
        <v>695</v>
      </c>
      <c r="J45" s="44">
        <f t="shared" si="7"/>
        <v>805</v>
      </c>
      <c r="K45" s="46">
        <f t="shared" si="2"/>
        <v>0.27150084317032042</v>
      </c>
    </row>
    <row r="46" spans="1:11" ht="15" customHeight="1" x14ac:dyDescent="0.25">
      <c r="A46" s="45" t="s">
        <v>55</v>
      </c>
      <c r="B46" s="17">
        <v>3379</v>
      </c>
      <c r="C46" s="44">
        <v>37</v>
      </c>
      <c r="D46" s="18">
        <f t="shared" si="9"/>
        <v>2.8974158183241974E-2</v>
      </c>
      <c r="E46" s="44">
        <v>1</v>
      </c>
      <c r="F46" s="44">
        <f t="shared" si="6"/>
        <v>38</v>
      </c>
      <c r="G46" s="44">
        <v>194</v>
      </c>
      <c r="H46" s="19">
        <f t="shared" si="0"/>
        <v>0.1318830727396329</v>
      </c>
      <c r="I46" s="44">
        <v>1277</v>
      </c>
      <c r="J46" s="44">
        <f t="shared" si="7"/>
        <v>1471</v>
      </c>
      <c r="K46" s="46">
        <f t="shared" si="2"/>
        <v>0.43049458589405909</v>
      </c>
    </row>
    <row r="47" spans="1:11" ht="15" customHeight="1" x14ac:dyDescent="0.25">
      <c r="A47" s="45" t="s">
        <v>56</v>
      </c>
      <c r="B47" s="17">
        <v>1456</v>
      </c>
      <c r="C47" s="44">
        <v>26</v>
      </c>
      <c r="D47" s="18">
        <f t="shared" si="9"/>
        <v>5.8426966292134834E-2</v>
      </c>
      <c r="E47" s="44">
        <v>1</v>
      </c>
      <c r="F47" s="44">
        <f t="shared" si="6"/>
        <v>27</v>
      </c>
      <c r="G47" s="44">
        <v>71</v>
      </c>
      <c r="H47" s="19">
        <f t="shared" si="0"/>
        <v>0.1375968992248062</v>
      </c>
      <c r="I47" s="44">
        <v>445</v>
      </c>
      <c r="J47" s="44">
        <f t="shared" si="7"/>
        <v>516</v>
      </c>
      <c r="K47" s="46">
        <f t="shared" si="2"/>
        <v>0.34794335805799054</v>
      </c>
    </row>
    <row r="48" spans="1:11" ht="15" customHeight="1" x14ac:dyDescent="0.25">
      <c r="A48" s="45" t="s">
        <v>57</v>
      </c>
      <c r="B48" s="17">
        <v>1940</v>
      </c>
      <c r="C48" s="44">
        <v>18</v>
      </c>
      <c r="D48" s="18">
        <f t="shared" si="9"/>
        <v>4.1284403669724773E-2</v>
      </c>
      <c r="E48" s="44">
        <v>0</v>
      </c>
      <c r="F48" s="44">
        <f t="shared" si="6"/>
        <v>18</v>
      </c>
      <c r="G48" s="44">
        <v>59</v>
      </c>
      <c r="H48" s="19">
        <f t="shared" si="0"/>
        <v>0.1191919191919192</v>
      </c>
      <c r="I48" s="44">
        <v>436</v>
      </c>
      <c r="J48" s="44">
        <f t="shared" si="7"/>
        <v>495</v>
      </c>
      <c r="K48" s="46">
        <f t="shared" si="2"/>
        <v>0.25280898876404495</v>
      </c>
    </row>
    <row r="49" spans="1:11" ht="15" customHeight="1" x14ac:dyDescent="0.25">
      <c r="A49" s="45" t="s">
        <v>58</v>
      </c>
      <c r="B49" s="17">
        <v>1804</v>
      </c>
      <c r="C49" s="44">
        <v>24</v>
      </c>
      <c r="D49" s="18">
        <f t="shared" si="9"/>
        <v>5.2287581699346407E-2</v>
      </c>
      <c r="E49" s="44">
        <v>3</v>
      </c>
      <c r="F49" s="44">
        <f t="shared" si="6"/>
        <v>27</v>
      </c>
      <c r="G49" s="44">
        <v>96</v>
      </c>
      <c r="H49" s="19">
        <f t="shared" si="0"/>
        <v>0.17297297297297298</v>
      </c>
      <c r="I49" s="44">
        <v>459</v>
      </c>
      <c r="J49" s="44">
        <f t="shared" si="7"/>
        <v>555</v>
      </c>
      <c r="K49" s="46">
        <f t="shared" si="2"/>
        <v>0.30311305297651558</v>
      </c>
    </row>
    <row r="50" spans="1:11" ht="15" customHeight="1" x14ac:dyDescent="0.25">
      <c r="A50" s="45" t="s">
        <v>59</v>
      </c>
      <c r="B50" s="17">
        <v>2886</v>
      </c>
      <c r="C50" s="44">
        <v>40</v>
      </c>
      <c r="D50" s="18">
        <f t="shared" si="9"/>
        <v>6.3291139240506333E-2</v>
      </c>
      <c r="E50" s="44">
        <v>0</v>
      </c>
      <c r="F50" s="44">
        <f t="shared" si="6"/>
        <v>40</v>
      </c>
      <c r="G50" s="44">
        <v>76</v>
      </c>
      <c r="H50" s="19">
        <f t="shared" si="0"/>
        <v>0.10734463276836158</v>
      </c>
      <c r="I50" s="44">
        <v>632</v>
      </c>
      <c r="J50" s="44">
        <f t="shared" si="7"/>
        <v>708</v>
      </c>
      <c r="K50" s="46">
        <f t="shared" si="2"/>
        <v>0.24196855775803144</v>
      </c>
    </row>
    <row r="51" spans="1:11" ht="15" customHeight="1" x14ac:dyDescent="0.25">
      <c r="A51" s="45" t="s">
        <v>60</v>
      </c>
      <c r="B51" s="17">
        <v>1549</v>
      </c>
      <c r="C51" s="44">
        <v>12</v>
      </c>
      <c r="D51" s="18">
        <f t="shared" si="9"/>
        <v>4.0133779264214048E-2</v>
      </c>
      <c r="E51" s="44">
        <v>0</v>
      </c>
      <c r="F51" s="44">
        <f t="shared" si="6"/>
        <v>12</v>
      </c>
      <c r="G51" s="44">
        <v>34</v>
      </c>
      <c r="H51" s="19">
        <f t="shared" si="0"/>
        <v>0.1021021021021021</v>
      </c>
      <c r="I51" s="44">
        <v>299</v>
      </c>
      <c r="J51" s="44">
        <f t="shared" si="7"/>
        <v>333</v>
      </c>
      <c r="K51" s="46">
        <f t="shared" si="2"/>
        <v>0.21332479180012812</v>
      </c>
    </row>
    <row r="52" spans="1:11" ht="15" customHeight="1" x14ac:dyDescent="0.25">
      <c r="A52" s="45" t="s">
        <v>61</v>
      </c>
      <c r="B52" s="17">
        <v>216</v>
      </c>
      <c r="C52" s="44">
        <v>1</v>
      </c>
      <c r="D52" s="18">
        <f t="shared" si="9"/>
        <v>1.6393442622950821E-2</v>
      </c>
      <c r="E52" s="44">
        <v>0</v>
      </c>
      <c r="F52" s="44">
        <f t="shared" si="6"/>
        <v>1</v>
      </c>
      <c r="G52" s="44">
        <v>21</v>
      </c>
      <c r="H52" s="19">
        <f t="shared" si="0"/>
        <v>0.25609756097560976</v>
      </c>
      <c r="I52" s="44">
        <v>61</v>
      </c>
      <c r="J52" s="44">
        <f t="shared" si="7"/>
        <v>82</v>
      </c>
      <c r="K52" s="46">
        <f t="shared" si="2"/>
        <v>0.37788018433179721</v>
      </c>
    </row>
    <row r="53" spans="1:11" s="7" customFormat="1" ht="18.75" customHeight="1" thickBot="1" x14ac:dyDescent="0.3">
      <c r="A53" s="37" t="s">
        <v>62</v>
      </c>
      <c r="B53" s="38">
        <f>SUM(B44:B52)</f>
        <v>18034</v>
      </c>
      <c r="C53" s="39">
        <f>SUM(C44:C52)</f>
        <v>205</v>
      </c>
      <c r="D53" s="40">
        <f t="shared" si="9"/>
        <v>4.3267201350780923E-2</v>
      </c>
      <c r="E53" s="39">
        <f>SUM(E44:E52)</f>
        <v>13</v>
      </c>
      <c r="F53" s="41">
        <f>SUM(C53,E53)</f>
        <v>218</v>
      </c>
      <c r="G53" s="41">
        <f>SUM(G44:G52)</f>
        <v>723</v>
      </c>
      <c r="H53" s="42">
        <f t="shared" si="0"/>
        <v>0.13239333455411098</v>
      </c>
      <c r="I53" s="41">
        <f>SUM(I44:I52)</f>
        <v>4738</v>
      </c>
      <c r="J53" s="41">
        <f t="shared" si="7"/>
        <v>5461</v>
      </c>
      <c r="K53" s="43">
        <f t="shared" si="2"/>
        <v>0.29920008766162615</v>
      </c>
    </row>
    <row r="54" spans="1:11" ht="15" customHeight="1" x14ac:dyDescent="0.25">
      <c r="A54" s="47" t="s">
        <v>63</v>
      </c>
      <c r="B54" s="48">
        <v>1769</v>
      </c>
      <c r="C54" s="49">
        <v>19</v>
      </c>
      <c r="D54" s="50">
        <f t="shared" si="9"/>
        <v>6.0897435897435896E-2</v>
      </c>
      <c r="E54" s="49">
        <v>1</v>
      </c>
      <c r="F54" s="49">
        <f t="shared" si="6"/>
        <v>20</v>
      </c>
      <c r="G54" s="49">
        <v>52</v>
      </c>
      <c r="H54" s="51">
        <f>G54/J54</f>
        <v>0.14285714285714285</v>
      </c>
      <c r="I54" s="49">
        <v>312</v>
      </c>
      <c r="J54" s="49">
        <f t="shared" si="7"/>
        <v>364</v>
      </c>
      <c r="K54" s="52">
        <f t="shared" si="2"/>
        <v>0.20346562325321407</v>
      </c>
    </row>
    <row r="55" spans="1:11" ht="15" customHeight="1" x14ac:dyDescent="0.25">
      <c r="A55" s="45" t="s">
        <v>64</v>
      </c>
      <c r="B55" s="17">
        <v>2701</v>
      </c>
      <c r="C55" s="44">
        <v>29</v>
      </c>
      <c r="D55" s="18">
        <f>C55/I55</f>
        <v>6.0165975103734441E-2</v>
      </c>
      <c r="E55" s="44">
        <v>1</v>
      </c>
      <c r="F55" s="44">
        <f t="shared" si="6"/>
        <v>30</v>
      </c>
      <c r="G55" s="44">
        <v>93</v>
      </c>
      <c r="H55" s="19">
        <f t="shared" si="0"/>
        <v>0.16173913043478261</v>
      </c>
      <c r="I55" s="44">
        <v>482</v>
      </c>
      <c r="J55" s="44">
        <f t="shared" si="7"/>
        <v>575</v>
      </c>
      <c r="K55" s="46">
        <f t="shared" si="2"/>
        <v>0.21054558769681436</v>
      </c>
    </row>
    <row r="56" spans="1:11" ht="15" customHeight="1" x14ac:dyDescent="0.25">
      <c r="A56" s="45" t="s">
        <v>65</v>
      </c>
      <c r="B56" s="17">
        <v>2284</v>
      </c>
      <c r="C56" s="44">
        <v>14</v>
      </c>
      <c r="D56" s="18">
        <f t="shared" si="9"/>
        <v>4.4164037854889593E-2</v>
      </c>
      <c r="E56" s="44">
        <v>0</v>
      </c>
      <c r="F56" s="44">
        <f t="shared" si="6"/>
        <v>14</v>
      </c>
      <c r="G56" s="44">
        <v>53</v>
      </c>
      <c r="H56" s="19">
        <f t="shared" si="0"/>
        <v>0.14324324324324325</v>
      </c>
      <c r="I56" s="44">
        <v>317</v>
      </c>
      <c r="J56" s="44">
        <f t="shared" si="7"/>
        <v>370</v>
      </c>
      <c r="K56" s="46">
        <f t="shared" si="2"/>
        <v>0.16100957354221063</v>
      </c>
    </row>
    <row r="57" spans="1:11" ht="15" customHeight="1" x14ac:dyDescent="0.25">
      <c r="A57" s="45" t="s">
        <v>66</v>
      </c>
      <c r="B57" s="17">
        <v>2202</v>
      </c>
      <c r="C57" s="44">
        <v>29</v>
      </c>
      <c r="D57" s="18">
        <f t="shared" si="9"/>
        <v>6.3043478260869562E-2</v>
      </c>
      <c r="E57" s="44">
        <v>1</v>
      </c>
      <c r="F57" s="44">
        <f t="shared" si="6"/>
        <v>30</v>
      </c>
      <c r="G57" s="44">
        <v>117</v>
      </c>
      <c r="H57" s="19">
        <f t="shared" si="0"/>
        <v>0.2027729636048527</v>
      </c>
      <c r="I57" s="44">
        <v>460</v>
      </c>
      <c r="J57" s="44">
        <f t="shared" si="7"/>
        <v>577</v>
      </c>
      <c r="K57" s="46">
        <f t="shared" si="2"/>
        <v>0.25851254480286739</v>
      </c>
    </row>
    <row r="58" spans="1:11" ht="15" customHeight="1" x14ac:dyDescent="0.25">
      <c r="A58" s="45" t="s">
        <v>67</v>
      </c>
      <c r="B58" s="17">
        <v>1585</v>
      </c>
      <c r="C58" s="44">
        <v>21</v>
      </c>
      <c r="D58" s="18">
        <f t="shared" si="9"/>
        <v>5.5408970976253295E-2</v>
      </c>
      <c r="E58" s="44">
        <v>1</v>
      </c>
      <c r="F58" s="44">
        <f t="shared" si="6"/>
        <v>22</v>
      </c>
      <c r="G58" s="44">
        <v>60</v>
      </c>
      <c r="H58" s="19">
        <f t="shared" si="0"/>
        <v>0.1366742596810934</v>
      </c>
      <c r="I58" s="44">
        <v>379</v>
      </c>
      <c r="J58" s="44">
        <f t="shared" si="7"/>
        <v>439</v>
      </c>
      <c r="K58" s="46">
        <f t="shared" si="2"/>
        <v>0.2731798382078407</v>
      </c>
    </row>
    <row r="59" spans="1:11" ht="15" customHeight="1" x14ac:dyDescent="0.25">
      <c r="A59" s="45" t="s">
        <v>68</v>
      </c>
      <c r="B59" s="17">
        <v>1831</v>
      </c>
      <c r="C59" s="44">
        <v>21</v>
      </c>
      <c r="D59" s="18">
        <f t="shared" si="9"/>
        <v>5.5555555555555552E-2</v>
      </c>
      <c r="E59" s="44">
        <v>4</v>
      </c>
      <c r="F59" s="44">
        <f t="shared" si="6"/>
        <v>25</v>
      </c>
      <c r="G59" s="44">
        <v>84</v>
      </c>
      <c r="H59" s="19">
        <f t="shared" si="0"/>
        <v>0.18181818181818182</v>
      </c>
      <c r="I59" s="44">
        <v>378</v>
      </c>
      <c r="J59" s="44">
        <f t="shared" si="7"/>
        <v>462</v>
      </c>
      <c r="K59" s="46">
        <f t="shared" si="2"/>
        <v>0.24892241379310345</v>
      </c>
    </row>
    <row r="60" spans="1:11" ht="15" customHeight="1" x14ac:dyDescent="0.25">
      <c r="A60" s="45" t="s">
        <v>69</v>
      </c>
      <c r="B60" s="17">
        <v>1532</v>
      </c>
      <c r="C60" s="44">
        <v>19</v>
      </c>
      <c r="D60" s="18">
        <f t="shared" si="9"/>
        <v>9.0909090909090912E-2</v>
      </c>
      <c r="E60" s="44">
        <v>5</v>
      </c>
      <c r="F60" s="44">
        <f t="shared" si="6"/>
        <v>24</v>
      </c>
      <c r="G60" s="44">
        <v>42</v>
      </c>
      <c r="H60" s="19">
        <f t="shared" si="0"/>
        <v>0.16733067729083664</v>
      </c>
      <c r="I60" s="44">
        <v>209</v>
      </c>
      <c r="J60" s="44">
        <f t="shared" si="7"/>
        <v>251</v>
      </c>
      <c r="K60" s="46">
        <f t="shared" si="2"/>
        <v>0.16131105398457585</v>
      </c>
    </row>
    <row r="61" spans="1:11" ht="15" customHeight="1" x14ac:dyDescent="0.25">
      <c r="A61" s="45" t="s">
        <v>70</v>
      </c>
      <c r="B61" s="17">
        <v>1375</v>
      </c>
      <c r="C61" s="44">
        <v>29</v>
      </c>
      <c r="D61" s="18">
        <f t="shared" si="9"/>
        <v>0.10139860139860139</v>
      </c>
      <c r="E61" s="44">
        <v>0</v>
      </c>
      <c r="F61" s="44">
        <f t="shared" si="6"/>
        <v>29</v>
      </c>
      <c r="G61" s="44">
        <v>41</v>
      </c>
      <c r="H61" s="19">
        <f t="shared" si="0"/>
        <v>0.12538226299694188</v>
      </c>
      <c r="I61" s="44">
        <v>286</v>
      </c>
      <c r="J61" s="44">
        <f t="shared" si="7"/>
        <v>327</v>
      </c>
      <c r="K61" s="46">
        <f t="shared" si="2"/>
        <v>0.23290598290598291</v>
      </c>
    </row>
    <row r="62" spans="1:11" ht="15" customHeight="1" x14ac:dyDescent="0.25">
      <c r="A62" s="45" t="s">
        <v>71</v>
      </c>
      <c r="B62" s="17">
        <v>1299</v>
      </c>
      <c r="C62" s="44">
        <v>43</v>
      </c>
      <c r="D62" s="18">
        <f t="shared" si="9"/>
        <v>0.14191419141914191</v>
      </c>
      <c r="E62" s="44">
        <v>2</v>
      </c>
      <c r="F62" s="44">
        <f>SUM(C62,E62)</f>
        <v>45</v>
      </c>
      <c r="G62" s="44">
        <v>72</v>
      </c>
      <c r="H62" s="19">
        <f t="shared" si="0"/>
        <v>0.192</v>
      </c>
      <c r="I62" s="44">
        <v>303</v>
      </c>
      <c r="J62" s="44">
        <f t="shared" si="7"/>
        <v>375</v>
      </c>
      <c r="K62" s="46">
        <f t="shared" si="2"/>
        <v>0.27901785714285715</v>
      </c>
    </row>
    <row r="63" spans="1:11" s="7" customFormat="1" ht="18.75" customHeight="1" thickBot="1" x14ac:dyDescent="0.3">
      <c r="A63" s="37" t="s">
        <v>72</v>
      </c>
      <c r="B63" s="38">
        <f>SUM(B54:B62)</f>
        <v>16578</v>
      </c>
      <c r="C63" s="39">
        <f>SUM(C54:C62)</f>
        <v>224</v>
      </c>
      <c r="D63" s="40">
        <f t="shared" si="9"/>
        <v>7.1657069737683945E-2</v>
      </c>
      <c r="E63" s="39">
        <f>SUM(E54:E62)</f>
        <v>15</v>
      </c>
      <c r="F63" s="41">
        <f>SUM(C63,E63)</f>
        <v>239</v>
      </c>
      <c r="G63" s="41">
        <f>SUM(G54:G62)</f>
        <v>614</v>
      </c>
      <c r="H63" s="42">
        <f t="shared" si="0"/>
        <v>0.16417112299465242</v>
      </c>
      <c r="I63" s="41">
        <f>SUM(I54:I62)</f>
        <v>3126</v>
      </c>
      <c r="J63" s="41">
        <f t="shared" si="7"/>
        <v>3740</v>
      </c>
      <c r="K63" s="43">
        <f t="shared" si="2"/>
        <v>0.22239400606529108</v>
      </c>
    </row>
    <row r="64" spans="1:11" ht="15" customHeight="1" x14ac:dyDescent="0.25">
      <c r="A64" s="47" t="s">
        <v>73</v>
      </c>
      <c r="B64" s="48">
        <v>1739</v>
      </c>
      <c r="C64" s="49">
        <v>32</v>
      </c>
      <c r="D64" s="50">
        <f>C64/I64</f>
        <v>0.11228070175438597</v>
      </c>
      <c r="E64" s="49">
        <v>7</v>
      </c>
      <c r="F64" s="49">
        <f>SUM(C64,E64)</f>
        <v>39</v>
      </c>
      <c r="G64" s="49">
        <v>167</v>
      </c>
      <c r="H64" s="51">
        <f t="shared" si="0"/>
        <v>0.36946902654867259</v>
      </c>
      <c r="I64" s="49">
        <v>285</v>
      </c>
      <c r="J64" s="49">
        <f t="shared" si="7"/>
        <v>452</v>
      </c>
      <c r="K64" s="52">
        <f t="shared" si="2"/>
        <v>0.25421822272215971</v>
      </c>
    </row>
    <row r="65" spans="1:11" ht="15" customHeight="1" x14ac:dyDescent="0.25">
      <c r="A65" s="45" t="s">
        <v>74</v>
      </c>
      <c r="B65" s="17">
        <v>2335</v>
      </c>
      <c r="C65" s="44">
        <v>57</v>
      </c>
      <c r="D65" s="18">
        <f t="shared" si="9"/>
        <v>0.12391304347826088</v>
      </c>
      <c r="E65" s="44">
        <v>14</v>
      </c>
      <c r="F65" s="44">
        <f t="shared" ref="F65:F117" si="10">SUM(C65,E65)</f>
        <v>71</v>
      </c>
      <c r="G65" s="44">
        <v>196</v>
      </c>
      <c r="H65" s="19">
        <f t="shared" si="0"/>
        <v>0.29878048780487804</v>
      </c>
      <c r="I65" s="44">
        <v>460</v>
      </c>
      <c r="J65" s="44">
        <f t="shared" si="7"/>
        <v>656</v>
      </c>
      <c r="K65" s="46">
        <f t="shared" si="2"/>
        <v>0.27265170407315048</v>
      </c>
    </row>
    <row r="66" spans="1:11" ht="15" customHeight="1" x14ac:dyDescent="0.25">
      <c r="A66" s="45" t="s">
        <v>75</v>
      </c>
      <c r="B66" s="17">
        <v>2928</v>
      </c>
      <c r="C66" s="44">
        <v>61</v>
      </c>
      <c r="D66" s="18">
        <f t="shared" si="9"/>
        <v>0.10463121783876501</v>
      </c>
      <c r="E66" s="44">
        <v>39</v>
      </c>
      <c r="F66" s="44">
        <f t="shared" si="10"/>
        <v>100</v>
      </c>
      <c r="G66" s="44">
        <v>442</v>
      </c>
      <c r="H66" s="19">
        <f t="shared" si="0"/>
        <v>0.43121951219512195</v>
      </c>
      <c r="I66" s="44">
        <v>583</v>
      </c>
      <c r="J66" s="44">
        <f t="shared" si="7"/>
        <v>1025</v>
      </c>
      <c r="K66" s="46">
        <f t="shared" si="2"/>
        <v>0.33850726552179655</v>
      </c>
    </row>
    <row r="67" spans="1:11" ht="15" customHeight="1" x14ac:dyDescent="0.25">
      <c r="A67" s="45" t="s">
        <v>76</v>
      </c>
      <c r="B67" s="17">
        <v>1661</v>
      </c>
      <c r="C67" s="44">
        <v>46</v>
      </c>
      <c r="D67" s="18">
        <f t="shared" si="9"/>
        <v>0.12169312169312169</v>
      </c>
      <c r="E67" s="44">
        <v>6</v>
      </c>
      <c r="F67" s="44">
        <f t="shared" si="10"/>
        <v>52</v>
      </c>
      <c r="G67" s="44">
        <v>87</v>
      </c>
      <c r="H67" s="19">
        <f t="shared" si="0"/>
        <v>0.18709677419354839</v>
      </c>
      <c r="I67" s="44">
        <v>378</v>
      </c>
      <c r="J67" s="44">
        <f t="shared" si="7"/>
        <v>465</v>
      </c>
      <c r="K67" s="46">
        <f t="shared" si="2"/>
        <v>0.27145359019264448</v>
      </c>
    </row>
    <row r="68" spans="1:11" ht="15" customHeight="1" x14ac:dyDescent="0.25">
      <c r="A68" s="45" t="s">
        <v>77</v>
      </c>
      <c r="B68" s="17">
        <v>1729</v>
      </c>
      <c r="C68" s="44">
        <v>21</v>
      </c>
      <c r="D68" s="18">
        <f t="shared" si="9"/>
        <v>9.1703056768558958E-2</v>
      </c>
      <c r="E68" s="44">
        <v>4</v>
      </c>
      <c r="F68" s="44">
        <f t="shared" si="10"/>
        <v>25</v>
      </c>
      <c r="G68" s="44">
        <v>47</v>
      </c>
      <c r="H68" s="19">
        <f t="shared" si="0"/>
        <v>0.17028985507246377</v>
      </c>
      <c r="I68" s="44">
        <v>229</v>
      </c>
      <c r="J68" s="44">
        <f t="shared" si="7"/>
        <v>276</v>
      </c>
      <c r="K68" s="46">
        <f t="shared" si="2"/>
        <v>0.15735461801596351</v>
      </c>
    </row>
    <row r="69" spans="1:11" ht="15" customHeight="1" x14ac:dyDescent="0.25">
      <c r="A69" s="45" t="s">
        <v>78</v>
      </c>
      <c r="B69" s="17">
        <v>1200</v>
      </c>
      <c r="C69" s="44">
        <v>13</v>
      </c>
      <c r="D69" s="18">
        <f t="shared" si="9"/>
        <v>4.710144927536232E-2</v>
      </c>
      <c r="E69" s="44">
        <v>3</v>
      </c>
      <c r="F69" s="44">
        <f t="shared" si="10"/>
        <v>16</v>
      </c>
      <c r="G69" s="44">
        <v>40</v>
      </c>
      <c r="H69" s="19">
        <f t="shared" si="0"/>
        <v>0.12658227848101267</v>
      </c>
      <c r="I69" s="44">
        <v>276</v>
      </c>
      <c r="J69" s="44">
        <f t="shared" si="7"/>
        <v>316</v>
      </c>
      <c r="K69" s="46">
        <f t="shared" si="2"/>
        <v>0.25986842105263158</v>
      </c>
    </row>
    <row r="70" spans="1:11" ht="15" customHeight="1" x14ac:dyDescent="0.25">
      <c r="A70" s="45" t="s">
        <v>79</v>
      </c>
      <c r="B70" s="17">
        <v>1876</v>
      </c>
      <c r="C70" s="44">
        <v>30</v>
      </c>
      <c r="D70" s="18">
        <f t="shared" si="9"/>
        <v>9.0090090090090086E-2</v>
      </c>
      <c r="E70" s="44">
        <v>4</v>
      </c>
      <c r="F70" s="44">
        <f t="shared" si="10"/>
        <v>34</v>
      </c>
      <c r="G70" s="44">
        <v>84</v>
      </c>
      <c r="H70" s="19">
        <f t="shared" si="0"/>
        <v>0.20143884892086331</v>
      </c>
      <c r="I70" s="44">
        <v>333</v>
      </c>
      <c r="J70" s="44">
        <f t="shared" si="7"/>
        <v>417</v>
      </c>
      <c r="K70" s="46">
        <f t="shared" si="2"/>
        <v>0.21832460732984293</v>
      </c>
    </row>
    <row r="71" spans="1:11" ht="15" customHeight="1" x14ac:dyDescent="0.25">
      <c r="A71" s="45" t="s">
        <v>80</v>
      </c>
      <c r="B71" s="17">
        <v>1026</v>
      </c>
      <c r="C71" s="44">
        <v>27</v>
      </c>
      <c r="D71" s="18">
        <f t="shared" si="9"/>
        <v>8.3850931677018639E-2</v>
      </c>
      <c r="E71" s="44">
        <v>5</v>
      </c>
      <c r="F71" s="44">
        <f t="shared" si="10"/>
        <v>32</v>
      </c>
      <c r="G71" s="44">
        <v>72</v>
      </c>
      <c r="H71" s="19">
        <f t="shared" si="0"/>
        <v>0.18274111675126903</v>
      </c>
      <c r="I71" s="44">
        <v>322</v>
      </c>
      <c r="J71" s="44">
        <f t="shared" si="7"/>
        <v>394</v>
      </c>
      <c r="K71" s="46">
        <f t="shared" si="2"/>
        <v>0.3724007561436673</v>
      </c>
    </row>
    <row r="72" spans="1:11" ht="15" customHeight="1" x14ac:dyDescent="0.25">
      <c r="A72" s="45" t="s">
        <v>81</v>
      </c>
      <c r="B72" s="17">
        <v>2244</v>
      </c>
      <c r="C72" s="44">
        <v>43</v>
      </c>
      <c r="D72" s="18">
        <f t="shared" si="9"/>
        <v>7.426597582037997E-2</v>
      </c>
      <c r="E72" s="44">
        <v>5</v>
      </c>
      <c r="F72" s="44">
        <f t="shared" si="10"/>
        <v>48</v>
      </c>
      <c r="G72" s="44">
        <v>155</v>
      </c>
      <c r="H72" s="19">
        <f t="shared" ref="H72:H135" si="11">G72/J72</f>
        <v>0.21117166212534061</v>
      </c>
      <c r="I72" s="44">
        <v>579</v>
      </c>
      <c r="J72" s="44">
        <f>SUM(G72,I72)</f>
        <v>734</v>
      </c>
      <c r="K72" s="46">
        <f t="shared" ref="K72:K135" si="12">J72/SUM(F72,B72)</f>
        <v>0.32024432809773123</v>
      </c>
    </row>
    <row r="73" spans="1:11" s="7" customFormat="1" ht="18.75" customHeight="1" thickBot="1" x14ac:dyDescent="0.3">
      <c r="A73" s="37" t="s">
        <v>82</v>
      </c>
      <c r="B73" s="38">
        <f>SUM(B64:B72)</f>
        <v>16738</v>
      </c>
      <c r="C73" s="39">
        <f>SUM(C64:C72)</f>
        <v>330</v>
      </c>
      <c r="D73" s="40">
        <f t="shared" si="9"/>
        <v>9.579100145137881E-2</v>
      </c>
      <c r="E73" s="39">
        <f>SUM(E64:E72)</f>
        <v>87</v>
      </c>
      <c r="F73" s="41">
        <f>SUM(C73,E73)</f>
        <v>417</v>
      </c>
      <c r="G73" s="41">
        <f>SUM(G64:G72)</f>
        <v>1290</v>
      </c>
      <c r="H73" s="42">
        <f t="shared" si="11"/>
        <v>0.27243928194297784</v>
      </c>
      <c r="I73" s="41">
        <f>SUM(I64:I72)</f>
        <v>3445</v>
      </c>
      <c r="J73" s="41">
        <f t="shared" si="7"/>
        <v>4735</v>
      </c>
      <c r="K73" s="43">
        <f t="shared" si="12"/>
        <v>0.27601282424948992</v>
      </c>
    </row>
    <row r="74" spans="1:11" ht="15" customHeight="1" x14ac:dyDescent="0.25">
      <c r="A74" s="47" t="s">
        <v>83</v>
      </c>
      <c r="B74" s="48">
        <v>1437</v>
      </c>
      <c r="C74" s="49">
        <v>29</v>
      </c>
      <c r="D74" s="50">
        <f t="shared" si="9"/>
        <v>4.5241809672386897E-2</v>
      </c>
      <c r="E74" s="49">
        <v>4</v>
      </c>
      <c r="F74" s="49">
        <f t="shared" si="10"/>
        <v>33</v>
      </c>
      <c r="G74" s="49">
        <v>147</v>
      </c>
      <c r="H74" s="51">
        <f t="shared" si="11"/>
        <v>0.18654822335025381</v>
      </c>
      <c r="I74" s="49">
        <v>641</v>
      </c>
      <c r="J74" s="49">
        <f t="shared" si="7"/>
        <v>788</v>
      </c>
      <c r="K74" s="52">
        <f t="shared" si="12"/>
        <v>0.53605442176870743</v>
      </c>
    </row>
    <row r="75" spans="1:11" ht="15" customHeight="1" x14ac:dyDescent="0.25">
      <c r="A75" s="45" t="s">
        <v>84</v>
      </c>
      <c r="B75" s="17">
        <v>1600</v>
      </c>
      <c r="C75" s="44">
        <v>23</v>
      </c>
      <c r="D75" s="18">
        <f t="shared" si="9"/>
        <v>3.1335149863760216E-2</v>
      </c>
      <c r="E75" s="44">
        <v>0</v>
      </c>
      <c r="F75" s="44">
        <f t="shared" si="10"/>
        <v>23</v>
      </c>
      <c r="G75" s="44">
        <v>184</v>
      </c>
      <c r="H75" s="19">
        <f t="shared" si="11"/>
        <v>0.20043572984749455</v>
      </c>
      <c r="I75" s="44">
        <v>734</v>
      </c>
      <c r="J75" s="44">
        <f t="shared" si="7"/>
        <v>918</v>
      </c>
      <c r="K75" s="46">
        <f t="shared" si="12"/>
        <v>0.56561922365988915</v>
      </c>
    </row>
    <row r="76" spans="1:11" ht="15" customHeight="1" x14ac:dyDescent="0.25">
      <c r="A76" s="45" t="s">
        <v>85</v>
      </c>
      <c r="B76" s="17">
        <v>2546</v>
      </c>
      <c r="C76" s="44">
        <v>90</v>
      </c>
      <c r="D76" s="18">
        <f t="shared" si="9"/>
        <v>8.7378640776699032E-2</v>
      </c>
      <c r="E76" s="44">
        <v>7</v>
      </c>
      <c r="F76" s="44">
        <f t="shared" si="10"/>
        <v>97</v>
      </c>
      <c r="G76" s="44">
        <v>271</v>
      </c>
      <c r="H76" s="19">
        <f t="shared" si="11"/>
        <v>0.20830130668716371</v>
      </c>
      <c r="I76" s="44">
        <v>1030</v>
      </c>
      <c r="J76" s="44">
        <f t="shared" si="7"/>
        <v>1301</v>
      </c>
      <c r="K76" s="46">
        <f t="shared" si="12"/>
        <v>0.49224366250472945</v>
      </c>
    </row>
    <row r="77" spans="1:11" ht="15" customHeight="1" x14ac:dyDescent="0.25">
      <c r="A77" s="45" t="s">
        <v>86</v>
      </c>
      <c r="B77" s="17">
        <v>2878</v>
      </c>
      <c r="C77" s="44">
        <v>90</v>
      </c>
      <c r="D77" s="18">
        <f t="shared" si="9"/>
        <v>8.8932806324110672E-2</v>
      </c>
      <c r="E77" s="44">
        <v>17</v>
      </c>
      <c r="F77" s="44">
        <f t="shared" si="10"/>
        <v>107</v>
      </c>
      <c r="G77" s="44">
        <v>302</v>
      </c>
      <c r="H77" s="19">
        <f t="shared" si="11"/>
        <v>0.22983257229832571</v>
      </c>
      <c r="I77" s="44">
        <v>1012</v>
      </c>
      <c r="J77" s="44">
        <f t="shared" si="7"/>
        <v>1314</v>
      </c>
      <c r="K77" s="46">
        <f t="shared" si="12"/>
        <v>0.4402010050251256</v>
      </c>
    </row>
    <row r="78" spans="1:11" ht="15" customHeight="1" x14ac:dyDescent="0.25">
      <c r="A78" s="45" t="s">
        <v>87</v>
      </c>
      <c r="B78" s="17">
        <v>2341</v>
      </c>
      <c r="C78" s="44">
        <v>62</v>
      </c>
      <c r="D78" s="18">
        <f t="shared" si="9"/>
        <v>9.1310751104565532E-2</v>
      </c>
      <c r="E78" s="44">
        <v>3</v>
      </c>
      <c r="F78" s="44">
        <f>SUM(C78,E78)</f>
        <v>65</v>
      </c>
      <c r="G78" s="44">
        <v>174</v>
      </c>
      <c r="H78" s="19">
        <f t="shared" si="11"/>
        <v>0.20398593200468934</v>
      </c>
      <c r="I78" s="44">
        <v>679</v>
      </c>
      <c r="J78" s="44">
        <f t="shared" si="7"/>
        <v>853</v>
      </c>
      <c r="K78" s="46">
        <f t="shared" si="12"/>
        <v>0.35453034081463008</v>
      </c>
    </row>
    <row r="79" spans="1:11" ht="15" customHeight="1" x14ac:dyDescent="0.25">
      <c r="A79" s="45" t="s">
        <v>88</v>
      </c>
      <c r="B79" s="17">
        <v>2010</v>
      </c>
      <c r="C79" s="44">
        <v>76</v>
      </c>
      <c r="D79" s="18">
        <f t="shared" si="9"/>
        <v>0.18536585365853658</v>
      </c>
      <c r="E79" s="44">
        <v>10</v>
      </c>
      <c r="F79" s="44">
        <f t="shared" si="10"/>
        <v>86</v>
      </c>
      <c r="G79" s="44">
        <v>135</v>
      </c>
      <c r="H79" s="19">
        <f t="shared" si="11"/>
        <v>0.24770642201834864</v>
      </c>
      <c r="I79" s="44">
        <v>410</v>
      </c>
      <c r="J79" s="44">
        <f t="shared" si="7"/>
        <v>545</v>
      </c>
      <c r="K79" s="46">
        <f t="shared" si="12"/>
        <v>0.26001908396946566</v>
      </c>
    </row>
    <row r="80" spans="1:11" ht="15" customHeight="1" x14ac:dyDescent="0.25">
      <c r="A80" s="45" t="s">
        <v>89</v>
      </c>
      <c r="B80" s="17">
        <v>1135</v>
      </c>
      <c r="C80" s="44">
        <v>12</v>
      </c>
      <c r="D80" s="18">
        <f t="shared" si="9"/>
        <v>2.34375E-2</v>
      </c>
      <c r="E80" s="44">
        <v>0</v>
      </c>
      <c r="F80" s="44">
        <f t="shared" si="10"/>
        <v>12</v>
      </c>
      <c r="G80" s="44">
        <v>119</v>
      </c>
      <c r="H80" s="19">
        <f t="shared" si="11"/>
        <v>0.18858954041204437</v>
      </c>
      <c r="I80" s="44">
        <v>512</v>
      </c>
      <c r="J80" s="44">
        <f t="shared" si="7"/>
        <v>631</v>
      </c>
      <c r="K80" s="46">
        <f t="shared" si="12"/>
        <v>0.55013077593722759</v>
      </c>
    </row>
    <row r="81" spans="1:11" ht="15" customHeight="1" x14ac:dyDescent="0.25">
      <c r="A81" s="45" t="s">
        <v>90</v>
      </c>
      <c r="B81" s="17">
        <v>3929</v>
      </c>
      <c r="C81" s="44">
        <v>150</v>
      </c>
      <c r="D81" s="18">
        <f t="shared" si="9"/>
        <v>0.13611615245009073</v>
      </c>
      <c r="E81" s="44">
        <v>9</v>
      </c>
      <c r="F81" s="44">
        <f t="shared" si="10"/>
        <v>159</v>
      </c>
      <c r="G81" s="44">
        <v>562</v>
      </c>
      <c r="H81" s="19">
        <f t="shared" si="11"/>
        <v>0.33774038461538464</v>
      </c>
      <c r="I81" s="44">
        <v>1102</v>
      </c>
      <c r="J81" s="44">
        <f t="shared" si="7"/>
        <v>1664</v>
      </c>
      <c r="K81" s="46">
        <f t="shared" si="12"/>
        <v>0.40704500978473579</v>
      </c>
    </row>
    <row r="82" spans="1:11" ht="15" customHeight="1" x14ac:dyDescent="0.25">
      <c r="A82" s="45" t="s">
        <v>91</v>
      </c>
      <c r="B82" s="17">
        <v>2150</v>
      </c>
      <c r="C82" s="44">
        <v>64</v>
      </c>
      <c r="D82" s="18">
        <f t="shared" si="9"/>
        <v>6.9640914036996737E-2</v>
      </c>
      <c r="E82" s="44">
        <v>10</v>
      </c>
      <c r="F82" s="44">
        <f t="shared" si="10"/>
        <v>74</v>
      </c>
      <c r="G82" s="44">
        <v>271</v>
      </c>
      <c r="H82" s="19">
        <f t="shared" si="11"/>
        <v>0.22773109243697479</v>
      </c>
      <c r="I82" s="44">
        <v>919</v>
      </c>
      <c r="J82" s="44">
        <f t="shared" si="7"/>
        <v>1190</v>
      </c>
      <c r="K82" s="46">
        <f t="shared" si="12"/>
        <v>0.53507194244604317</v>
      </c>
    </row>
    <row r="83" spans="1:11" ht="15" customHeight="1" x14ac:dyDescent="0.25">
      <c r="A83" s="45" t="s">
        <v>92</v>
      </c>
      <c r="B83" s="17">
        <v>815</v>
      </c>
      <c r="C83" s="44">
        <v>40</v>
      </c>
      <c r="D83" s="18">
        <f t="shared" si="9"/>
        <v>0.14981273408239701</v>
      </c>
      <c r="E83" s="44">
        <v>3</v>
      </c>
      <c r="F83" s="44">
        <f t="shared" si="10"/>
        <v>43</v>
      </c>
      <c r="G83" s="44">
        <v>34</v>
      </c>
      <c r="H83" s="19">
        <f t="shared" si="11"/>
        <v>0.11295681063122924</v>
      </c>
      <c r="I83" s="44">
        <v>267</v>
      </c>
      <c r="J83" s="44">
        <f t="shared" si="7"/>
        <v>301</v>
      </c>
      <c r="K83" s="46">
        <f t="shared" si="12"/>
        <v>0.35081585081585082</v>
      </c>
    </row>
    <row r="84" spans="1:11" ht="15" customHeight="1" x14ac:dyDescent="0.25">
      <c r="A84" s="45" t="s">
        <v>93</v>
      </c>
      <c r="B84" s="17">
        <v>695</v>
      </c>
      <c r="C84" s="44">
        <v>25</v>
      </c>
      <c r="D84" s="18">
        <f t="shared" si="9"/>
        <v>0.15060240963855423</v>
      </c>
      <c r="E84" s="44">
        <v>4</v>
      </c>
      <c r="F84" s="44">
        <f t="shared" si="10"/>
        <v>29</v>
      </c>
      <c r="G84" s="44">
        <v>36</v>
      </c>
      <c r="H84" s="19">
        <f t="shared" si="11"/>
        <v>0.17821782178217821</v>
      </c>
      <c r="I84" s="44">
        <v>166</v>
      </c>
      <c r="J84" s="44">
        <f t="shared" si="7"/>
        <v>202</v>
      </c>
      <c r="K84" s="46">
        <f t="shared" si="12"/>
        <v>0.27900552486187846</v>
      </c>
    </row>
    <row r="85" spans="1:11" ht="15" customHeight="1" x14ac:dyDescent="0.25">
      <c r="A85" s="45" t="s">
        <v>94</v>
      </c>
      <c r="B85" s="17">
        <v>1811</v>
      </c>
      <c r="C85" s="44">
        <v>92</v>
      </c>
      <c r="D85" s="18">
        <f t="shared" si="9"/>
        <v>0.15780445969125215</v>
      </c>
      <c r="E85" s="44">
        <v>7</v>
      </c>
      <c r="F85" s="44">
        <f t="shared" si="10"/>
        <v>99</v>
      </c>
      <c r="G85" s="44">
        <v>113</v>
      </c>
      <c r="H85" s="19">
        <f t="shared" si="11"/>
        <v>0.16235632183908047</v>
      </c>
      <c r="I85" s="44">
        <v>583</v>
      </c>
      <c r="J85" s="44">
        <f t="shared" si="7"/>
        <v>696</v>
      </c>
      <c r="K85" s="46">
        <f t="shared" si="12"/>
        <v>0.36439790575916231</v>
      </c>
    </row>
    <row r="86" spans="1:11" s="7" customFormat="1" ht="18.75" customHeight="1" thickBot="1" x14ac:dyDescent="0.3">
      <c r="A86" s="37" t="s">
        <v>95</v>
      </c>
      <c r="B86" s="38">
        <f>SUM(B74:B85)</f>
        <v>23347</v>
      </c>
      <c r="C86" s="39">
        <f>SUM(C74:C85)</f>
        <v>753</v>
      </c>
      <c r="D86" s="40">
        <f t="shared" si="9"/>
        <v>9.3482309124767224E-2</v>
      </c>
      <c r="E86" s="39">
        <f>SUM(E74:E85)</f>
        <v>74</v>
      </c>
      <c r="F86" s="41">
        <f>SUM(C86,E86)</f>
        <v>827</v>
      </c>
      <c r="G86" s="41">
        <f>SUM(G74:G85)</f>
        <v>2348</v>
      </c>
      <c r="H86" s="42">
        <f t="shared" si="11"/>
        <v>0.22570412381043931</v>
      </c>
      <c r="I86" s="41">
        <f>SUM(I74:I85)</f>
        <v>8055</v>
      </c>
      <c r="J86" s="41">
        <f t="shared" ref="J86:J149" si="13">SUM(G86,I86)</f>
        <v>10403</v>
      </c>
      <c r="K86" s="43">
        <f t="shared" si="12"/>
        <v>0.43033838007776948</v>
      </c>
    </row>
    <row r="87" spans="1:11" ht="15" customHeight="1" x14ac:dyDescent="0.25">
      <c r="A87" s="47" t="s">
        <v>96</v>
      </c>
      <c r="B87" s="48">
        <v>1442</v>
      </c>
      <c r="C87" s="49">
        <v>54</v>
      </c>
      <c r="D87" s="50">
        <f t="shared" si="9"/>
        <v>0.14594594594594595</v>
      </c>
      <c r="E87" s="49">
        <v>17</v>
      </c>
      <c r="F87" s="49">
        <f t="shared" si="10"/>
        <v>71</v>
      </c>
      <c r="G87" s="49">
        <v>162</v>
      </c>
      <c r="H87" s="51">
        <f t="shared" si="11"/>
        <v>0.30451127819548873</v>
      </c>
      <c r="I87" s="49">
        <v>370</v>
      </c>
      <c r="J87" s="49">
        <f t="shared" si="13"/>
        <v>532</v>
      </c>
      <c r="K87" s="52">
        <f t="shared" si="12"/>
        <v>0.35161929940515529</v>
      </c>
    </row>
    <row r="88" spans="1:11" ht="15" customHeight="1" x14ac:dyDescent="0.25">
      <c r="A88" s="45" t="s">
        <v>97</v>
      </c>
      <c r="B88" s="17">
        <v>2812</v>
      </c>
      <c r="C88" s="44">
        <v>132</v>
      </c>
      <c r="D88" s="18">
        <f t="shared" si="9"/>
        <v>0.11243611584327087</v>
      </c>
      <c r="E88" s="44">
        <v>10</v>
      </c>
      <c r="F88" s="44">
        <f t="shared" si="10"/>
        <v>142</v>
      </c>
      <c r="G88" s="44">
        <v>182</v>
      </c>
      <c r="H88" s="19">
        <f t="shared" si="11"/>
        <v>0.13421828908554573</v>
      </c>
      <c r="I88" s="44">
        <v>1174</v>
      </c>
      <c r="J88" s="44">
        <f t="shared" si="13"/>
        <v>1356</v>
      </c>
      <c r="K88" s="46">
        <f t="shared" si="12"/>
        <v>0.45903859174001355</v>
      </c>
    </row>
    <row r="89" spans="1:11" ht="15" customHeight="1" x14ac:dyDescent="0.25">
      <c r="A89" s="45" t="s">
        <v>98</v>
      </c>
      <c r="B89" s="17">
        <v>2432</v>
      </c>
      <c r="C89" s="44">
        <v>77</v>
      </c>
      <c r="D89" s="18">
        <f t="shared" si="9"/>
        <v>6.575576430401367E-2</v>
      </c>
      <c r="E89" s="44">
        <v>10</v>
      </c>
      <c r="F89" s="44">
        <f t="shared" si="10"/>
        <v>87</v>
      </c>
      <c r="G89" s="44">
        <v>220</v>
      </c>
      <c r="H89" s="19">
        <f t="shared" si="11"/>
        <v>0.15815959741193386</v>
      </c>
      <c r="I89" s="44">
        <v>1171</v>
      </c>
      <c r="J89" s="44">
        <f t="shared" si="13"/>
        <v>1391</v>
      </c>
      <c r="K89" s="46">
        <f t="shared" si="12"/>
        <v>0.55220325526002378</v>
      </c>
    </row>
    <row r="90" spans="1:11" ht="15" customHeight="1" x14ac:dyDescent="0.25">
      <c r="A90" s="45" t="s">
        <v>99</v>
      </c>
      <c r="B90" s="17">
        <v>3165</v>
      </c>
      <c r="C90" s="44">
        <v>79</v>
      </c>
      <c r="D90" s="18">
        <f t="shared" si="9"/>
        <v>4.9810844892812109E-2</v>
      </c>
      <c r="E90" s="44">
        <v>2</v>
      </c>
      <c r="F90" s="44">
        <f t="shared" si="10"/>
        <v>81</v>
      </c>
      <c r="G90" s="44">
        <v>247</v>
      </c>
      <c r="H90" s="19">
        <f t="shared" si="11"/>
        <v>0.13475177304964539</v>
      </c>
      <c r="I90" s="44">
        <v>1586</v>
      </c>
      <c r="J90" s="44">
        <f t="shared" si="13"/>
        <v>1833</v>
      </c>
      <c r="K90" s="46">
        <f t="shared" si="12"/>
        <v>0.56469500924214422</v>
      </c>
    </row>
    <row r="91" spans="1:11" ht="15" customHeight="1" x14ac:dyDescent="0.25">
      <c r="A91" s="45" t="s">
        <v>100</v>
      </c>
      <c r="B91" s="17">
        <v>1337</v>
      </c>
      <c r="C91" s="44">
        <v>29</v>
      </c>
      <c r="D91" s="18">
        <f t="shared" si="9"/>
        <v>8.6826347305389226E-2</v>
      </c>
      <c r="E91" s="44">
        <v>1</v>
      </c>
      <c r="F91" s="44">
        <f t="shared" si="10"/>
        <v>30</v>
      </c>
      <c r="G91" s="44">
        <v>49</v>
      </c>
      <c r="H91" s="19">
        <f t="shared" si="11"/>
        <v>0.12793733681462141</v>
      </c>
      <c r="I91" s="44">
        <v>334</v>
      </c>
      <c r="J91" s="44">
        <f t="shared" si="13"/>
        <v>383</v>
      </c>
      <c r="K91" s="46">
        <f t="shared" si="12"/>
        <v>0.28017556693489393</v>
      </c>
    </row>
    <row r="92" spans="1:11" ht="15" customHeight="1" x14ac:dyDescent="0.25">
      <c r="A92" s="45" t="s">
        <v>101</v>
      </c>
      <c r="B92" s="17">
        <v>872</v>
      </c>
      <c r="C92" s="44">
        <v>21</v>
      </c>
      <c r="D92" s="18">
        <f t="shared" si="9"/>
        <v>7.4468085106382975E-2</v>
      </c>
      <c r="E92" s="44">
        <v>1</v>
      </c>
      <c r="F92" s="44">
        <f t="shared" si="10"/>
        <v>22</v>
      </c>
      <c r="G92" s="44">
        <v>36</v>
      </c>
      <c r="H92" s="19">
        <f t="shared" si="11"/>
        <v>0.11320754716981132</v>
      </c>
      <c r="I92" s="44">
        <v>282</v>
      </c>
      <c r="J92" s="44">
        <f t="shared" si="13"/>
        <v>318</v>
      </c>
      <c r="K92" s="46">
        <f t="shared" si="12"/>
        <v>0.35570469798657717</v>
      </c>
    </row>
    <row r="93" spans="1:11" ht="15" customHeight="1" x14ac:dyDescent="0.25">
      <c r="A93" s="45" t="s">
        <v>102</v>
      </c>
      <c r="B93" s="17">
        <v>1918</v>
      </c>
      <c r="C93" s="44">
        <v>27</v>
      </c>
      <c r="D93" s="18">
        <f t="shared" si="9"/>
        <v>3.5856573705179286E-2</v>
      </c>
      <c r="E93" s="44">
        <v>2</v>
      </c>
      <c r="F93" s="44">
        <f t="shared" si="10"/>
        <v>29</v>
      </c>
      <c r="G93" s="44">
        <v>116</v>
      </c>
      <c r="H93" s="19">
        <f t="shared" si="11"/>
        <v>0.13348676639815879</v>
      </c>
      <c r="I93" s="44">
        <v>753</v>
      </c>
      <c r="J93" s="44">
        <f t="shared" si="13"/>
        <v>869</v>
      </c>
      <c r="K93" s="46">
        <f t="shared" si="12"/>
        <v>0.4463276836158192</v>
      </c>
    </row>
    <row r="94" spans="1:11" ht="15" customHeight="1" x14ac:dyDescent="0.25">
      <c r="A94" s="45" t="s">
        <v>103</v>
      </c>
      <c r="B94" s="17">
        <v>1861</v>
      </c>
      <c r="C94" s="44">
        <v>23</v>
      </c>
      <c r="D94" s="18">
        <f t="shared" si="9"/>
        <v>3.0263157894736843E-2</v>
      </c>
      <c r="E94" s="44">
        <v>1</v>
      </c>
      <c r="F94" s="44">
        <f t="shared" si="10"/>
        <v>24</v>
      </c>
      <c r="G94" s="44">
        <v>135</v>
      </c>
      <c r="H94" s="19">
        <f t="shared" si="11"/>
        <v>0.15083798882681565</v>
      </c>
      <c r="I94" s="44">
        <v>760</v>
      </c>
      <c r="J94" s="44">
        <f t="shared" si="13"/>
        <v>895</v>
      </c>
      <c r="K94" s="46">
        <f t="shared" si="12"/>
        <v>0.47480106100795755</v>
      </c>
    </row>
    <row r="95" spans="1:11" ht="15" customHeight="1" x14ac:dyDescent="0.25">
      <c r="A95" s="45" t="s">
        <v>104</v>
      </c>
      <c r="B95" s="17">
        <v>1092</v>
      </c>
      <c r="C95" s="44">
        <v>6</v>
      </c>
      <c r="D95" s="18">
        <f t="shared" si="9"/>
        <v>1.2295081967213115E-2</v>
      </c>
      <c r="E95" s="44">
        <v>1</v>
      </c>
      <c r="F95" s="44">
        <f t="shared" si="10"/>
        <v>7</v>
      </c>
      <c r="G95" s="44">
        <v>95</v>
      </c>
      <c r="H95" s="19">
        <f t="shared" si="11"/>
        <v>0.16295025728987994</v>
      </c>
      <c r="I95" s="44">
        <v>488</v>
      </c>
      <c r="J95" s="44">
        <f t="shared" si="13"/>
        <v>583</v>
      </c>
      <c r="K95" s="46">
        <f t="shared" si="12"/>
        <v>0.53048225659690629</v>
      </c>
    </row>
    <row r="96" spans="1:11" ht="15" customHeight="1" x14ac:dyDescent="0.25">
      <c r="A96" s="45" t="s">
        <v>105</v>
      </c>
      <c r="B96" s="17">
        <v>1392</v>
      </c>
      <c r="C96" s="44">
        <v>31</v>
      </c>
      <c r="D96" s="18">
        <f t="shared" si="9"/>
        <v>4.4034090909090912E-2</v>
      </c>
      <c r="E96" s="44">
        <v>0</v>
      </c>
      <c r="F96" s="44">
        <f t="shared" si="10"/>
        <v>31</v>
      </c>
      <c r="G96" s="44">
        <v>99</v>
      </c>
      <c r="H96" s="19">
        <f t="shared" si="11"/>
        <v>0.12328767123287671</v>
      </c>
      <c r="I96" s="44">
        <v>704</v>
      </c>
      <c r="J96" s="44">
        <f t="shared" si="13"/>
        <v>803</v>
      </c>
      <c r="K96" s="46">
        <f t="shared" si="12"/>
        <v>0.56430077301475756</v>
      </c>
    </row>
    <row r="97" spans="1:11" ht="15" customHeight="1" x14ac:dyDescent="0.25">
      <c r="A97" s="45" t="s">
        <v>106</v>
      </c>
      <c r="B97" s="17">
        <v>1476</v>
      </c>
      <c r="C97" s="44">
        <v>20</v>
      </c>
      <c r="D97" s="18">
        <f t="shared" si="9"/>
        <v>2.9985007496251874E-2</v>
      </c>
      <c r="E97" s="44">
        <v>2</v>
      </c>
      <c r="F97" s="44">
        <f t="shared" si="10"/>
        <v>22</v>
      </c>
      <c r="G97" s="44">
        <v>87</v>
      </c>
      <c r="H97" s="19">
        <f t="shared" si="11"/>
        <v>0.11538461538461539</v>
      </c>
      <c r="I97" s="44">
        <v>667</v>
      </c>
      <c r="J97" s="44">
        <f t="shared" si="13"/>
        <v>754</v>
      </c>
      <c r="K97" s="46">
        <f t="shared" si="12"/>
        <v>0.50333778371161553</v>
      </c>
    </row>
    <row r="98" spans="1:11" s="7" customFormat="1" ht="18.75" customHeight="1" thickBot="1" x14ac:dyDescent="0.3">
      <c r="A98" s="37" t="s">
        <v>107</v>
      </c>
      <c r="B98" s="38">
        <f>SUM(B87:B97)</f>
        <v>19799</v>
      </c>
      <c r="C98" s="39">
        <f>SUM(C87:C97)</f>
        <v>499</v>
      </c>
      <c r="D98" s="40">
        <f t="shared" si="9"/>
        <v>6.0200265411991798E-2</v>
      </c>
      <c r="E98" s="39">
        <f>SUM(E87:E97)</f>
        <v>47</v>
      </c>
      <c r="F98" s="41">
        <f>SUM(C98,E98)</f>
        <v>546</v>
      </c>
      <c r="G98" s="41">
        <f>SUM(G87:G97)</f>
        <v>1428</v>
      </c>
      <c r="H98" s="42">
        <f t="shared" si="11"/>
        <v>0.14695893794380982</v>
      </c>
      <c r="I98" s="41">
        <f>SUM(I87:I97)</f>
        <v>8289</v>
      </c>
      <c r="J98" s="41">
        <f t="shared" si="13"/>
        <v>9717</v>
      </c>
      <c r="K98" s="43">
        <f t="shared" si="12"/>
        <v>0.47761120668468909</v>
      </c>
    </row>
    <row r="99" spans="1:11" ht="15" customHeight="1" x14ac:dyDescent="0.25">
      <c r="A99" s="47" t="s">
        <v>108</v>
      </c>
      <c r="B99" s="48">
        <v>658</v>
      </c>
      <c r="C99" s="49">
        <v>14</v>
      </c>
      <c r="D99" s="50">
        <f t="shared" si="9"/>
        <v>7.1065989847715741E-2</v>
      </c>
      <c r="E99" s="49">
        <v>0</v>
      </c>
      <c r="F99" s="49">
        <f t="shared" si="10"/>
        <v>14</v>
      </c>
      <c r="G99" s="49">
        <v>20</v>
      </c>
      <c r="H99" s="51">
        <f t="shared" si="11"/>
        <v>9.2165898617511524E-2</v>
      </c>
      <c r="I99" s="49">
        <v>197</v>
      </c>
      <c r="J99" s="49">
        <f t="shared" si="13"/>
        <v>217</v>
      </c>
      <c r="K99" s="52">
        <f t="shared" si="12"/>
        <v>0.32291666666666669</v>
      </c>
    </row>
    <row r="100" spans="1:11" ht="15" customHeight="1" x14ac:dyDescent="0.25">
      <c r="A100" s="45" t="s">
        <v>109</v>
      </c>
      <c r="B100" s="17">
        <v>2788</v>
      </c>
      <c r="C100" s="44">
        <v>82</v>
      </c>
      <c r="D100" s="18">
        <f t="shared" si="9"/>
        <v>7.0872947277441659E-2</v>
      </c>
      <c r="E100" s="44">
        <v>10</v>
      </c>
      <c r="F100" s="44">
        <f t="shared" si="10"/>
        <v>92</v>
      </c>
      <c r="G100" s="44">
        <v>190</v>
      </c>
      <c r="H100" s="19">
        <f t="shared" si="11"/>
        <v>0.14105419450631032</v>
      </c>
      <c r="I100" s="44">
        <v>1157</v>
      </c>
      <c r="J100" s="44">
        <f t="shared" si="13"/>
        <v>1347</v>
      </c>
      <c r="K100" s="46">
        <f t="shared" si="12"/>
        <v>0.46770833333333334</v>
      </c>
    </row>
    <row r="101" spans="1:11" ht="15" customHeight="1" x14ac:dyDescent="0.25">
      <c r="A101" s="45" t="s">
        <v>110</v>
      </c>
      <c r="B101" s="17">
        <v>1932</v>
      </c>
      <c r="C101" s="44">
        <v>26</v>
      </c>
      <c r="D101" s="18">
        <f t="shared" si="9"/>
        <v>5.701754385964912E-2</v>
      </c>
      <c r="E101" s="44">
        <v>1</v>
      </c>
      <c r="F101" s="44">
        <f t="shared" si="10"/>
        <v>27</v>
      </c>
      <c r="G101" s="44">
        <v>66</v>
      </c>
      <c r="H101" s="19">
        <f t="shared" si="11"/>
        <v>0.12643678160919541</v>
      </c>
      <c r="I101" s="44">
        <v>456</v>
      </c>
      <c r="J101" s="44">
        <f t="shared" si="13"/>
        <v>522</v>
      </c>
      <c r="K101" s="46">
        <f t="shared" si="12"/>
        <v>0.2664624808575804</v>
      </c>
    </row>
    <row r="102" spans="1:11" ht="15" customHeight="1" x14ac:dyDescent="0.25">
      <c r="A102" s="45" t="s">
        <v>111</v>
      </c>
      <c r="B102" s="17">
        <v>1537</v>
      </c>
      <c r="C102" s="44">
        <v>33</v>
      </c>
      <c r="D102" s="18">
        <f t="shared" si="9"/>
        <v>0.10749185667752444</v>
      </c>
      <c r="E102" s="44">
        <v>1</v>
      </c>
      <c r="F102" s="44">
        <f t="shared" si="10"/>
        <v>34</v>
      </c>
      <c r="G102" s="44">
        <v>45</v>
      </c>
      <c r="H102" s="19">
        <f t="shared" si="11"/>
        <v>0.12784090909090909</v>
      </c>
      <c r="I102" s="44">
        <v>307</v>
      </c>
      <c r="J102" s="44">
        <f t="shared" si="13"/>
        <v>352</v>
      </c>
      <c r="K102" s="46">
        <f t="shared" si="12"/>
        <v>0.22406110757479314</v>
      </c>
    </row>
    <row r="103" spans="1:11" ht="15" customHeight="1" x14ac:dyDescent="0.25">
      <c r="A103" s="45" t="s">
        <v>112</v>
      </c>
      <c r="B103" s="17">
        <v>998</v>
      </c>
      <c r="C103" s="44">
        <v>33</v>
      </c>
      <c r="D103" s="18">
        <f t="shared" si="9"/>
        <v>7.8947368421052627E-2</v>
      </c>
      <c r="E103" s="44">
        <v>3</v>
      </c>
      <c r="F103" s="44">
        <f t="shared" si="10"/>
        <v>36</v>
      </c>
      <c r="G103" s="44">
        <v>52</v>
      </c>
      <c r="H103" s="19">
        <f t="shared" si="11"/>
        <v>0.11063829787234042</v>
      </c>
      <c r="I103" s="44">
        <v>418</v>
      </c>
      <c r="J103" s="44">
        <f t="shared" si="13"/>
        <v>470</v>
      </c>
      <c r="K103" s="46">
        <f t="shared" si="12"/>
        <v>0.45454545454545453</v>
      </c>
    </row>
    <row r="104" spans="1:11" ht="15" customHeight="1" x14ac:dyDescent="0.25">
      <c r="A104" s="45" t="s">
        <v>113</v>
      </c>
      <c r="B104" s="17">
        <v>2479</v>
      </c>
      <c r="C104" s="44">
        <v>56</v>
      </c>
      <c r="D104" s="18">
        <f t="shared" si="9"/>
        <v>5.9134107708553325E-2</v>
      </c>
      <c r="E104" s="44">
        <v>7</v>
      </c>
      <c r="F104" s="44">
        <f t="shared" si="10"/>
        <v>63</v>
      </c>
      <c r="G104" s="44">
        <v>155</v>
      </c>
      <c r="H104" s="19">
        <f t="shared" si="11"/>
        <v>0.14065335753176045</v>
      </c>
      <c r="I104" s="44">
        <v>947</v>
      </c>
      <c r="J104" s="44">
        <f t="shared" si="13"/>
        <v>1102</v>
      </c>
      <c r="K104" s="46">
        <f t="shared" si="12"/>
        <v>0.43351691581431945</v>
      </c>
    </row>
    <row r="105" spans="1:11" ht="15" customHeight="1" x14ac:dyDescent="0.25">
      <c r="A105" s="45" t="s">
        <v>114</v>
      </c>
      <c r="B105" s="17">
        <v>1274</v>
      </c>
      <c r="C105" s="44">
        <v>20</v>
      </c>
      <c r="D105" s="18">
        <f t="shared" si="9"/>
        <v>3.5398230088495575E-2</v>
      </c>
      <c r="E105" s="44">
        <v>2</v>
      </c>
      <c r="F105" s="44">
        <f t="shared" si="10"/>
        <v>22</v>
      </c>
      <c r="G105" s="44">
        <v>106</v>
      </c>
      <c r="H105" s="19">
        <f t="shared" si="11"/>
        <v>0.15797317436661698</v>
      </c>
      <c r="I105" s="44">
        <v>565</v>
      </c>
      <c r="J105" s="44">
        <f t="shared" si="13"/>
        <v>671</v>
      </c>
      <c r="K105" s="46">
        <f t="shared" si="12"/>
        <v>0.51774691358024694</v>
      </c>
    </row>
    <row r="106" spans="1:11" ht="15" customHeight="1" x14ac:dyDescent="0.25">
      <c r="A106" s="45" t="s">
        <v>115</v>
      </c>
      <c r="B106" s="17">
        <v>1771</v>
      </c>
      <c r="C106" s="44">
        <v>62</v>
      </c>
      <c r="D106" s="18">
        <f t="shared" si="9"/>
        <v>9.2953523238380811E-2</v>
      </c>
      <c r="E106" s="44">
        <v>6</v>
      </c>
      <c r="F106" s="44">
        <f t="shared" si="10"/>
        <v>68</v>
      </c>
      <c r="G106" s="44">
        <v>171</v>
      </c>
      <c r="H106" s="19">
        <f t="shared" si="11"/>
        <v>0.20405727923627684</v>
      </c>
      <c r="I106" s="44">
        <v>667</v>
      </c>
      <c r="J106" s="44">
        <f t="shared" si="13"/>
        <v>838</v>
      </c>
      <c r="K106" s="46">
        <f t="shared" si="12"/>
        <v>0.45568243610657966</v>
      </c>
    </row>
    <row r="107" spans="1:11" ht="15" customHeight="1" x14ac:dyDescent="0.25">
      <c r="A107" s="45" t="s">
        <v>116</v>
      </c>
      <c r="B107" s="17">
        <v>1892</v>
      </c>
      <c r="C107" s="44">
        <v>29</v>
      </c>
      <c r="D107" s="18">
        <f t="shared" ref="D107:D158" si="14">C107/I107</f>
        <v>3.4772182254196642E-2</v>
      </c>
      <c r="E107" s="44">
        <v>2</v>
      </c>
      <c r="F107" s="44">
        <f t="shared" si="10"/>
        <v>31</v>
      </c>
      <c r="G107" s="44">
        <v>155</v>
      </c>
      <c r="H107" s="19">
        <f t="shared" si="11"/>
        <v>0.15672396359959556</v>
      </c>
      <c r="I107" s="44">
        <v>834</v>
      </c>
      <c r="J107" s="44">
        <f t="shared" si="13"/>
        <v>989</v>
      </c>
      <c r="K107" s="46">
        <f t="shared" si="12"/>
        <v>0.51430057202288093</v>
      </c>
    </row>
    <row r="108" spans="1:11" s="7" customFormat="1" ht="18.75" customHeight="1" thickBot="1" x14ac:dyDescent="0.3">
      <c r="A108" s="37" t="s">
        <v>117</v>
      </c>
      <c r="B108" s="38">
        <f>SUM(B99:B107)</f>
        <v>15329</v>
      </c>
      <c r="C108" s="39">
        <f>SUM(C99:C107)</f>
        <v>355</v>
      </c>
      <c r="D108" s="40">
        <f t="shared" si="14"/>
        <v>6.3987022350396536E-2</v>
      </c>
      <c r="E108" s="39">
        <f>SUM(E99:E107)</f>
        <v>32</v>
      </c>
      <c r="F108" s="41">
        <f>SUM(C108,E108)</f>
        <v>387</v>
      </c>
      <c r="G108" s="41">
        <f>SUM(G99:G107)</f>
        <v>960</v>
      </c>
      <c r="H108" s="42">
        <f t="shared" si="11"/>
        <v>0.14751075599262448</v>
      </c>
      <c r="I108" s="41">
        <f>SUM(I99:I107)</f>
        <v>5548</v>
      </c>
      <c r="J108" s="41">
        <f t="shared" si="13"/>
        <v>6508</v>
      </c>
      <c r="K108" s="43">
        <f t="shared" si="12"/>
        <v>0.41410027996945786</v>
      </c>
    </row>
    <row r="109" spans="1:11" ht="15" customHeight="1" x14ac:dyDescent="0.25">
      <c r="A109" s="47" t="s">
        <v>118</v>
      </c>
      <c r="B109" s="48">
        <v>3483</v>
      </c>
      <c r="C109" s="49">
        <v>219</v>
      </c>
      <c r="D109" s="50">
        <f t="shared" si="14"/>
        <v>0.16055718475073313</v>
      </c>
      <c r="E109" s="49">
        <v>13</v>
      </c>
      <c r="F109" s="49">
        <f t="shared" si="10"/>
        <v>232</v>
      </c>
      <c r="G109" s="49">
        <v>262</v>
      </c>
      <c r="H109" s="51">
        <f t="shared" si="11"/>
        <v>0.16113161131611317</v>
      </c>
      <c r="I109" s="49">
        <v>1364</v>
      </c>
      <c r="J109" s="49">
        <f t="shared" si="13"/>
        <v>1626</v>
      </c>
      <c r="K109" s="52">
        <f t="shared" si="12"/>
        <v>0.4376850605652759</v>
      </c>
    </row>
    <row r="110" spans="1:11" ht="15" customHeight="1" x14ac:dyDescent="0.25">
      <c r="A110" s="45" t="s">
        <v>119</v>
      </c>
      <c r="B110" s="17">
        <v>2581</v>
      </c>
      <c r="C110" s="44">
        <v>150</v>
      </c>
      <c r="D110" s="18">
        <f t="shared" si="14"/>
        <v>0.2074688796680498</v>
      </c>
      <c r="E110" s="44">
        <v>7</v>
      </c>
      <c r="F110" s="44">
        <f t="shared" si="10"/>
        <v>157</v>
      </c>
      <c r="G110" s="44">
        <v>141</v>
      </c>
      <c r="H110" s="19">
        <f t="shared" si="11"/>
        <v>0.16319444444444445</v>
      </c>
      <c r="I110" s="44">
        <v>723</v>
      </c>
      <c r="J110" s="44">
        <f t="shared" si="13"/>
        <v>864</v>
      </c>
      <c r="K110" s="46">
        <f t="shared" si="12"/>
        <v>0.31555880204528852</v>
      </c>
    </row>
    <row r="111" spans="1:11" ht="15" customHeight="1" x14ac:dyDescent="0.25">
      <c r="A111" s="45" t="s">
        <v>120</v>
      </c>
      <c r="B111" s="17">
        <v>2423</v>
      </c>
      <c r="C111" s="44">
        <v>96</v>
      </c>
      <c r="D111" s="18">
        <f t="shared" si="14"/>
        <v>9.3658536585365854E-2</v>
      </c>
      <c r="E111" s="44">
        <v>8</v>
      </c>
      <c r="F111" s="44">
        <f t="shared" si="10"/>
        <v>104</v>
      </c>
      <c r="G111" s="44">
        <v>176</v>
      </c>
      <c r="H111" s="19">
        <f t="shared" si="11"/>
        <v>0.14654454621149043</v>
      </c>
      <c r="I111" s="44">
        <v>1025</v>
      </c>
      <c r="J111" s="44">
        <f t="shared" si="13"/>
        <v>1201</v>
      </c>
      <c r="K111" s="46">
        <f t="shared" si="12"/>
        <v>0.47526711515631181</v>
      </c>
    </row>
    <row r="112" spans="1:11" ht="15" customHeight="1" x14ac:dyDescent="0.25">
      <c r="A112" s="45" t="s">
        <v>121</v>
      </c>
      <c r="B112" s="17">
        <v>1909</v>
      </c>
      <c r="C112" s="44">
        <v>95</v>
      </c>
      <c r="D112" s="18">
        <f t="shared" si="14"/>
        <v>0.11685116851168512</v>
      </c>
      <c r="E112" s="44">
        <v>7</v>
      </c>
      <c r="F112" s="44">
        <f t="shared" si="10"/>
        <v>102</v>
      </c>
      <c r="G112" s="44">
        <v>132</v>
      </c>
      <c r="H112" s="19">
        <f t="shared" si="11"/>
        <v>0.13968253968253969</v>
      </c>
      <c r="I112" s="44">
        <v>813</v>
      </c>
      <c r="J112" s="44">
        <f t="shared" si="13"/>
        <v>945</v>
      </c>
      <c r="K112" s="46">
        <f t="shared" si="12"/>
        <v>0.4699154649428145</v>
      </c>
    </row>
    <row r="113" spans="1:11" ht="15" customHeight="1" x14ac:dyDescent="0.25">
      <c r="A113" s="45" t="s">
        <v>122</v>
      </c>
      <c r="B113" s="17">
        <v>2259</v>
      </c>
      <c r="C113" s="44">
        <v>102</v>
      </c>
      <c r="D113" s="18">
        <f t="shared" si="14"/>
        <v>9.8741529525653432E-2</v>
      </c>
      <c r="E113" s="44">
        <v>7</v>
      </c>
      <c r="F113" s="44">
        <f t="shared" si="10"/>
        <v>109</v>
      </c>
      <c r="G113" s="44">
        <v>146</v>
      </c>
      <c r="H113" s="19">
        <f t="shared" si="11"/>
        <v>0.12383375742154368</v>
      </c>
      <c r="I113" s="44">
        <v>1033</v>
      </c>
      <c r="J113" s="44">
        <f t="shared" si="13"/>
        <v>1179</v>
      </c>
      <c r="K113" s="46">
        <f t="shared" si="12"/>
        <v>0.49788851351351349</v>
      </c>
    </row>
    <row r="114" spans="1:11" ht="15" customHeight="1" x14ac:dyDescent="0.25">
      <c r="A114" s="45" t="s">
        <v>123</v>
      </c>
      <c r="B114" s="17">
        <v>2478</v>
      </c>
      <c r="C114" s="44">
        <v>128</v>
      </c>
      <c r="D114" s="18">
        <f t="shared" si="14"/>
        <v>0.14463276836158193</v>
      </c>
      <c r="E114" s="44">
        <v>10</v>
      </c>
      <c r="F114" s="44">
        <f t="shared" si="10"/>
        <v>138</v>
      </c>
      <c r="G114" s="44">
        <v>157</v>
      </c>
      <c r="H114" s="19">
        <f t="shared" si="11"/>
        <v>0.15067178502879078</v>
      </c>
      <c r="I114" s="44">
        <v>885</v>
      </c>
      <c r="J114" s="44">
        <f t="shared" si="13"/>
        <v>1042</v>
      </c>
      <c r="K114" s="46">
        <f t="shared" si="12"/>
        <v>0.39831804281345567</v>
      </c>
    </row>
    <row r="115" spans="1:11" ht="15" customHeight="1" x14ac:dyDescent="0.25">
      <c r="A115" s="45" t="s">
        <v>124</v>
      </c>
      <c r="B115" s="17">
        <v>1758</v>
      </c>
      <c r="C115" s="44">
        <v>78</v>
      </c>
      <c r="D115" s="18">
        <f t="shared" si="14"/>
        <v>0.15116279069767441</v>
      </c>
      <c r="E115" s="44">
        <v>3</v>
      </c>
      <c r="F115" s="44">
        <f t="shared" si="10"/>
        <v>81</v>
      </c>
      <c r="G115" s="44">
        <v>77</v>
      </c>
      <c r="H115" s="19">
        <f t="shared" si="11"/>
        <v>0.12984822934232715</v>
      </c>
      <c r="I115" s="44">
        <v>516</v>
      </c>
      <c r="J115" s="44">
        <f t="shared" si="13"/>
        <v>593</v>
      </c>
      <c r="K115" s="46">
        <f t="shared" si="12"/>
        <v>0.32245785753126699</v>
      </c>
    </row>
    <row r="116" spans="1:11" ht="15" customHeight="1" x14ac:dyDescent="0.25">
      <c r="A116" s="45" t="s">
        <v>125</v>
      </c>
      <c r="B116" s="17">
        <v>1435</v>
      </c>
      <c r="C116" s="44">
        <v>49</v>
      </c>
      <c r="D116" s="18">
        <f t="shared" si="14"/>
        <v>0.16387959866220736</v>
      </c>
      <c r="E116" s="44">
        <v>8</v>
      </c>
      <c r="F116" s="44">
        <f t="shared" si="10"/>
        <v>57</v>
      </c>
      <c r="G116" s="44">
        <v>82</v>
      </c>
      <c r="H116" s="19">
        <f t="shared" si="11"/>
        <v>0.21522309711286089</v>
      </c>
      <c r="I116" s="44">
        <v>299</v>
      </c>
      <c r="J116" s="44">
        <f t="shared" si="13"/>
        <v>381</v>
      </c>
      <c r="K116" s="46">
        <f t="shared" si="12"/>
        <v>0.25536193029490617</v>
      </c>
    </row>
    <row r="117" spans="1:11" ht="15" customHeight="1" x14ac:dyDescent="0.25">
      <c r="A117" s="45" t="s">
        <v>126</v>
      </c>
      <c r="B117" s="17">
        <v>2382</v>
      </c>
      <c r="C117" s="44">
        <v>99</v>
      </c>
      <c r="D117" s="18">
        <f t="shared" si="14"/>
        <v>0.15468750000000001</v>
      </c>
      <c r="E117" s="44">
        <v>12</v>
      </c>
      <c r="F117" s="44">
        <f t="shared" si="10"/>
        <v>111</v>
      </c>
      <c r="G117" s="44">
        <v>114</v>
      </c>
      <c r="H117" s="19">
        <f t="shared" si="11"/>
        <v>0.15119363395225463</v>
      </c>
      <c r="I117" s="44">
        <v>640</v>
      </c>
      <c r="J117" s="44">
        <f t="shared" si="13"/>
        <v>754</v>
      </c>
      <c r="K117" s="46">
        <f t="shared" si="12"/>
        <v>0.30244685118331327</v>
      </c>
    </row>
    <row r="118" spans="1:11" s="7" customFormat="1" ht="18.75" customHeight="1" thickBot="1" x14ac:dyDescent="0.3">
      <c r="A118" s="37" t="s">
        <v>127</v>
      </c>
      <c r="B118" s="38">
        <f>SUM(B109:B117)</f>
        <v>20708</v>
      </c>
      <c r="C118" s="39">
        <f>SUM(C109:C117)</f>
        <v>1016</v>
      </c>
      <c r="D118" s="40">
        <f t="shared" si="14"/>
        <v>0.13921622362291039</v>
      </c>
      <c r="E118" s="39">
        <f>SUM(E109:E117)</f>
        <v>75</v>
      </c>
      <c r="F118" s="41">
        <f>SUM(C118,E118)</f>
        <v>1091</v>
      </c>
      <c r="G118" s="41">
        <f>SUM(G109:G117)</f>
        <v>1287</v>
      </c>
      <c r="H118" s="42">
        <f t="shared" si="11"/>
        <v>0.14991263832265581</v>
      </c>
      <c r="I118" s="41">
        <f>SUM(I109:I117)</f>
        <v>7298</v>
      </c>
      <c r="J118" s="41">
        <f t="shared" si="13"/>
        <v>8585</v>
      </c>
      <c r="K118" s="43">
        <f t="shared" si="12"/>
        <v>0.39382540483508416</v>
      </c>
    </row>
    <row r="119" spans="1:11" ht="15" customHeight="1" x14ac:dyDescent="0.25">
      <c r="A119" s="47" t="s">
        <v>128</v>
      </c>
      <c r="B119" s="48">
        <v>1774</v>
      </c>
      <c r="C119" s="49">
        <v>29</v>
      </c>
      <c r="D119" s="50">
        <f t="shared" si="14"/>
        <v>3.2438478747203577E-2</v>
      </c>
      <c r="E119" s="49">
        <v>2</v>
      </c>
      <c r="F119" s="49">
        <f>SUM(C119,E119)</f>
        <v>31</v>
      </c>
      <c r="G119" s="49">
        <v>134</v>
      </c>
      <c r="H119" s="51">
        <f t="shared" si="11"/>
        <v>0.13035019455252919</v>
      </c>
      <c r="I119" s="49">
        <v>894</v>
      </c>
      <c r="J119" s="49">
        <f t="shared" si="13"/>
        <v>1028</v>
      </c>
      <c r="K119" s="52">
        <f t="shared" si="12"/>
        <v>0.56952908587257622</v>
      </c>
    </row>
    <row r="120" spans="1:11" ht="15" customHeight="1" x14ac:dyDescent="0.25">
      <c r="A120" s="45" t="s">
        <v>129</v>
      </c>
      <c r="B120" s="17">
        <v>2413</v>
      </c>
      <c r="C120" s="44">
        <v>33</v>
      </c>
      <c r="D120" s="18">
        <f t="shared" si="14"/>
        <v>3.4196891191709843E-2</v>
      </c>
      <c r="E120" s="44">
        <v>39</v>
      </c>
      <c r="F120" s="44">
        <f t="shared" ref="F120:F157" si="15">SUM(C120,E120)</f>
        <v>72</v>
      </c>
      <c r="G120" s="44">
        <v>264</v>
      </c>
      <c r="H120" s="19">
        <f t="shared" si="11"/>
        <v>0.21480878763222133</v>
      </c>
      <c r="I120" s="44">
        <v>965</v>
      </c>
      <c r="J120" s="44">
        <f t="shared" si="13"/>
        <v>1229</v>
      </c>
      <c r="K120" s="46">
        <f t="shared" si="12"/>
        <v>0.49456740442655933</v>
      </c>
    </row>
    <row r="121" spans="1:11" ht="15" customHeight="1" x14ac:dyDescent="0.25">
      <c r="A121" s="45" t="s">
        <v>130</v>
      </c>
      <c r="B121" s="17">
        <v>2349</v>
      </c>
      <c r="C121" s="44">
        <v>29</v>
      </c>
      <c r="D121" s="18">
        <f t="shared" si="14"/>
        <v>3.7371134020618556E-2</v>
      </c>
      <c r="E121" s="44">
        <v>2</v>
      </c>
      <c r="F121" s="44">
        <f t="shared" si="15"/>
        <v>31</v>
      </c>
      <c r="G121" s="44">
        <v>118</v>
      </c>
      <c r="H121" s="19">
        <f t="shared" si="11"/>
        <v>0.1319910514541387</v>
      </c>
      <c r="I121" s="44">
        <v>776</v>
      </c>
      <c r="J121" s="44">
        <f t="shared" si="13"/>
        <v>894</v>
      </c>
      <c r="K121" s="46">
        <f t="shared" si="12"/>
        <v>0.37563025210084033</v>
      </c>
    </row>
    <row r="122" spans="1:11" ht="15" customHeight="1" x14ac:dyDescent="0.25">
      <c r="A122" s="45" t="s">
        <v>131</v>
      </c>
      <c r="B122" s="17">
        <v>1587</v>
      </c>
      <c r="C122" s="44">
        <v>16</v>
      </c>
      <c r="D122" s="18">
        <f t="shared" si="14"/>
        <v>1.9826517967781909E-2</v>
      </c>
      <c r="E122" s="44">
        <v>2</v>
      </c>
      <c r="F122" s="44">
        <f t="shared" si="15"/>
        <v>18</v>
      </c>
      <c r="G122" s="44">
        <v>119</v>
      </c>
      <c r="H122" s="19">
        <f t="shared" si="11"/>
        <v>0.12850971922246221</v>
      </c>
      <c r="I122" s="44">
        <v>807</v>
      </c>
      <c r="J122" s="44">
        <f t="shared" si="13"/>
        <v>926</v>
      </c>
      <c r="K122" s="46">
        <f t="shared" si="12"/>
        <v>0.57694704049844237</v>
      </c>
    </row>
    <row r="123" spans="1:11" ht="15" customHeight="1" x14ac:dyDescent="0.25">
      <c r="A123" s="45" t="s">
        <v>132</v>
      </c>
      <c r="B123" s="17">
        <v>1745</v>
      </c>
      <c r="C123" s="44">
        <v>21</v>
      </c>
      <c r="D123" s="18">
        <f t="shared" si="14"/>
        <v>2.8037383177570093E-2</v>
      </c>
      <c r="E123" s="44">
        <v>2</v>
      </c>
      <c r="F123" s="44">
        <f t="shared" si="15"/>
        <v>23</v>
      </c>
      <c r="G123" s="44">
        <v>97</v>
      </c>
      <c r="H123" s="19">
        <f t="shared" si="11"/>
        <v>0.11465721040189125</v>
      </c>
      <c r="I123" s="44">
        <v>749</v>
      </c>
      <c r="J123" s="44">
        <f t="shared" si="13"/>
        <v>846</v>
      </c>
      <c r="K123" s="46">
        <f t="shared" si="12"/>
        <v>0.47850678733031676</v>
      </c>
    </row>
    <row r="124" spans="1:11" ht="15" customHeight="1" x14ac:dyDescent="0.25">
      <c r="A124" s="45" t="s">
        <v>133</v>
      </c>
      <c r="B124" s="17">
        <v>1495</v>
      </c>
      <c r="C124" s="44">
        <v>18</v>
      </c>
      <c r="D124" s="18">
        <f t="shared" si="14"/>
        <v>2.5459688826025461E-2</v>
      </c>
      <c r="E124" s="44">
        <v>0</v>
      </c>
      <c r="F124" s="44">
        <f t="shared" si="15"/>
        <v>18</v>
      </c>
      <c r="G124" s="44">
        <v>98</v>
      </c>
      <c r="H124" s="19">
        <f t="shared" si="11"/>
        <v>0.12173913043478261</v>
      </c>
      <c r="I124" s="44">
        <v>707</v>
      </c>
      <c r="J124" s="44">
        <f t="shared" si="13"/>
        <v>805</v>
      </c>
      <c r="K124" s="46">
        <f t="shared" si="12"/>
        <v>0.53205551883674818</v>
      </c>
    </row>
    <row r="125" spans="1:11" ht="15" customHeight="1" x14ac:dyDescent="0.25">
      <c r="A125" s="45" t="s">
        <v>134</v>
      </c>
      <c r="B125" s="17">
        <v>1613</v>
      </c>
      <c r="C125" s="44">
        <v>17</v>
      </c>
      <c r="D125" s="18">
        <f t="shared" si="14"/>
        <v>2.1963824289405683E-2</v>
      </c>
      <c r="E125" s="44">
        <v>1</v>
      </c>
      <c r="F125" s="44">
        <f t="shared" si="15"/>
        <v>18</v>
      </c>
      <c r="G125" s="44">
        <v>153</v>
      </c>
      <c r="H125" s="19">
        <f t="shared" si="11"/>
        <v>0.1650485436893204</v>
      </c>
      <c r="I125" s="44">
        <v>774</v>
      </c>
      <c r="J125" s="44">
        <f t="shared" si="13"/>
        <v>927</v>
      </c>
      <c r="K125" s="46">
        <f t="shared" si="12"/>
        <v>0.56836296750459836</v>
      </c>
    </row>
    <row r="126" spans="1:11" ht="15" customHeight="1" x14ac:dyDescent="0.25">
      <c r="A126" s="45" t="s">
        <v>135</v>
      </c>
      <c r="B126" s="17">
        <v>2574</v>
      </c>
      <c r="C126" s="44">
        <v>35</v>
      </c>
      <c r="D126" s="18">
        <f t="shared" si="14"/>
        <v>2.7888446215139442E-2</v>
      </c>
      <c r="E126" s="44">
        <v>3</v>
      </c>
      <c r="F126" s="44">
        <f t="shared" si="15"/>
        <v>38</v>
      </c>
      <c r="G126" s="44">
        <v>203</v>
      </c>
      <c r="H126" s="19">
        <f t="shared" si="11"/>
        <v>0.1392318244170096</v>
      </c>
      <c r="I126" s="44">
        <v>1255</v>
      </c>
      <c r="J126" s="44">
        <f t="shared" si="13"/>
        <v>1458</v>
      </c>
      <c r="K126" s="46">
        <f t="shared" si="12"/>
        <v>0.55819295558958648</v>
      </c>
    </row>
    <row r="127" spans="1:11" ht="15" customHeight="1" x14ac:dyDescent="0.25">
      <c r="A127" s="45" t="s">
        <v>136</v>
      </c>
      <c r="B127" s="17">
        <v>1873</v>
      </c>
      <c r="C127" s="44">
        <v>21</v>
      </c>
      <c r="D127" s="18">
        <f t="shared" si="14"/>
        <v>2.5578562728380026E-2</v>
      </c>
      <c r="E127" s="44">
        <v>1</v>
      </c>
      <c r="F127" s="44">
        <f t="shared" si="15"/>
        <v>22</v>
      </c>
      <c r="G127" s="44">
        <v>116</v>
      </c>
      <c r="H127" s="19">
        <f t="shared" si="11"/>
        <v>0.12379935965848453</v>
      </c>
      <c r="I127" s="44">
        <v>821</v>
      </c>
      <c r="J127" s="44">
        <f t="shared" si="13"/>
        <v>937</v>
      </c>
      <c r="K127" s="46">
        <f t="shared" si="12"/>
        <v>0.49445910290237466</v>
      </c>
    </row>
    <row r="128" spans="1:11" ht="15" customHeight="1" x14ac:dyDescent="0.25">
      <c r="A128" s="45" t="s">
        <v>137</v>
      </c>
      <c r="B128" s="17">
        <v>1525</v>
      </c>
      <c r="C128" s="44">
        <v>13</v>
      </c>
      <c r="D128" s="18">
        <f t="shared" si="14"/>
        <v>1.7473118279569891E-2</v>
      </c>
      <c r="E128" s="44">
        <v>0</v>
      </c>
      <c r="F128" s="44">
        <f t="shared" si="15"/>
        <v>13</v>
      </c>
      <c r="G128" s="44">
        <v>96</v>
      </c>
      <c r="H128" s="19">
        <f t="shared" si="11"/>
        <v>0.11428571428571428</v>
      </c>
      <c r="I128" s="44">
        <v>744</v>
      </c>
      <c r="J128" s="44">
        <f t="shared" si="13"/>
        <v>840</v>
      </c>
      <c r="K128" s="46">
        <f t="shared" si="12"/>
        <v>0.54616384915474647</v>
      </c>
    </row>
    <row r="129" spans="1:11" ht="15" customHeight="1" x14ac:dyDescent="0.25">
      <c r="A129" s="45" t="s">
        <v>138</v>
      </c>
      <c r="B129" s="17">
        <v>1215</v>
      </c>
      <c r="C129" s="44">
        <v>14</v>
      </c>
      <c r="D129" s="18">
        <f t="shared" si="14"/>
        <v>2.7888446215139442E-2</v>
      </c>
      <c r="E129" s="44">
        <v>1</v>
      </c>
      <c r="F129" s="44">
        <f t="shared" si="15"/>
        <v>15</v>
      </c>
      <c r="G129" s="44">
        <v>64</v>
      </c>
      <c r="H129" s="19">
        <f t="shared" si="11"/>
        <v>0.11307420494699646</v>
      </c>
      <c r="I129" s="44">
        <v>502</v>
      </c>
      <c r="J129" s="44">
        <f t="shared" si="13"/>
        <v>566</v>
      </c>
      <c r="K129" s="46">
        <f t="shared" si="12"/>
        <v>0.46016260162601624</v>
      </c>
    </row>
    <row r="130" spans="1:11" ht="15" customHeight="1" x14ac:dyDescent="0.25">
      <c r="A130" s="45" t="s">
        <v>139</v>
      </c>
      <c r="B130" s="17">
        <v>2021</v>
      </c>
      <c r="C130" s="44">
        <v>34</v>
      </c>
      <c r="D130" s="18">
        <f t="shared" si="14"/>
        <v>4.4041450777202069E-2</v>
      </c>
      <c r="E130" s="44">
        <v>1</v>
      </c>
      <c r="F130" s="44">
        <f t="shared" si="15"/>
        <v>35</v>
      </c>
      <c r="G130" s="44">
        <v>85</v>
      </c>
      <c r="H130" s="19">
        <f t="shared" si="11"/>
        <v>9.9183197199533252E-2</v>
      </c>
      <c r="I130" s="44">
        <v>772</v>
      </c>
      <c r="J130" s="44">
        <f t="shared" si="13"/>
        <v>857</v>
      </c>
      <c r="K130" s="46">
        <f t="shared" si="12"/>
        <v>0.41682879377431908</v>
      </c>
    </row>
    <row r="131" spans="1:11" s="7" customFormat="1" ht="18.75" customHeight="1" thickBot="1" x14ac:dyDescent="0.3">
      <c r="A131" s="37" t="s">
        <v>140</v>
      </c>
      <c r="B131" s="38">
        <f>SUM(B119:B130)</f>
        <v>22184</v>
      </c>
      <c r="C131" s="39">
        <f>SUM(C119:C130)</f>
        <v>280</v>
      </c>
      <c r="D131" s="40">
        <f t="shared" si="14"/>
        <v>2.8670899037476962E-2</v>
      </c>
      <c r="E131" s="39">
        <f>SUM(E119:E130)</f>
        <v>54</v>
      </c>
      <c r="F131" s="41">
        <f>SUM(C131,E131)</f>
        <v>334</v>
      </c>
      <c r="G131" s="41">
        <f>SUM(G119:G130)</f>
        <v>1547</v>
      </c>
      <c r="H131" s="42">
        <f t="shared" si="11"/>
        <v>0.13674533722266419</v>
      </c>
      <c r="I131" s="41">
        <f>SUM(I119:I130)</f>
        <v>9766</v>
      </c>
      <c r="J131" s="41">
        <f t="shared" si="13"/>
        <v>11313</v>
      </c>
      <c r="K131" s="43">
        <f t="shared" si="12"/>
        <v>0.50239808153477217</v>
      </c>
    </row>
    <row r="132" spans="1:11" ht="15" customHeight="1" x14ac:dyDescent="0.25">
      <c r="A132" s="47" t="s">
        <v>141</v>
      </c>
      <c r="B132" s="48">
        <v>2728</v>
      </c>
      <c r="C132" s="49">
        <v>38</v>
      </c>
      <c r="D132" s="50">
        <f t="shared" si="14"/>
        <v>2.9051987767584098E-2</v>
      </c>
      <c r="E132" s="49">
        <v>5</v>
      </c>
      <c r="F132" s="49">
        <f t="shared" si="15"/>
        <v>43</v>
      </c>
      <c r="G132" s="49">
        <v>368</v>
      </c>
      <c r="H132" s="51">
        <f t="shared" si="11"/>
        <v>0.21957040572792363</v>
      </c>
      <c r="I132" s="49">
        <v>1308</v>
      </c>
      <c r="J132" s="49">
        <f t="shared" si="13"/>
        <v>1676</v>
      </c>
      <c r="K132" s="52">
        <f t="shared" si="12"/>
        <v>0.60483579935041498</v>
      </c>
    </row>
    <row r="133" spans="1:11" ht="15" customHeight="1" x14ac:dyDescent="0.25">
      <c r="A133" s="45" t="s">
        <v>142</v>
      </c>
      <c r="B133" s="17">
        <v>2258</v>
      </c>
      <c r="C133" s="44">
        <v>50</v>
      </c>
      <c r="D133" s="18">
        <f t="shared" si="14"/>
        <v>4.2662116040955635E-2</v>
      </c>
      <c r="E133" s="44">
        <v>4</v>
      </c>
      <c r="F133" s="44">
        <f t="shared" si="15"/>
        <v>54</v>
      </c>
      <c r="G133" s="44">
        <v>218</v>
      </c>
      <c r="H133" s="19">
        <f t="shared" si="11"/>
        <v>0.15683453237410072</v>
      </c>
      <c r="I133" s="44">
        <v>1172</v>
      </c>
      <c r="J133" s="44">
        <f t="shared" si="13"/>
        <v>1390</v>
      </c>
      <c r="K133" s="46">
        <f t="shared" si="12"/>
        <v>0.60121107266435991</v>
      </c>
    </row>
    <row r="134" spans="1:11" ht="15" customHeight="1" x14ac:dyDescent="0.25">
      <c r="A134" s="45" t="s">
        <v>143</v>
      </c>
      <c r="B134" s="17">
        <v>1636</v>
      </c>
      <c r="C134" s="44">
        <v>32</v>
      </c>
      <c r="D134" s="18">
        <f t="shared" si="14"/>
        <v>4.0816326530612242E-2</v>
      </c>
      <c r="E134" s="44">
        <v>6</v>
      </c>
      <c r="F134" s="44">
        <f>SUM(C134,E134)</f>
        <v>38</v>
      </c>
      <c r="G134" s="44">
        <v>138</v>
      </c>
      <c r="H134" s="19">
        <f t="shared" si="11"/>
        <v>0.14967462039045554</v>
      </c>
      <c r="I134" s="44">
        <v>784</v>
      </c>
      <c r="J134" s="44">
        <f t="shared" si="13"/>
        <v>922</v>
      </c>
      <c r="K134" s="46">
        <f t="shared" si="12"/>
        <v>0.5507765830346476</v>
      </c>
    </row>
    <row r="135" spans="1:11" ht="15" customHeight="1" x14ac:dyDescent="0.25">
      <c r="A135" s="45" t="s">
        <v>144</v>
      </c>
      <c r="B135" s="17">
        <v>2513</v>
      </c>
      <c r="C135" s="44">
        <v>42</v>
      </c>
      <c r="D135" s="18">
        <f t="shared" si="14"/>
        <v>3.9660056657223795E-2</v>
      </c>
      <c r="E135" s="44">
        <v>19</v>
      </c>
      <c r="F135" s="44">
        <f t="shared" si="15"/>
        <v>61</v>
      </c>
      <c r="G135" s="44">
        <v>252</v>
      </c>
      <c r="H135" s="19">
        <f t="shared" si="11"/>
        <v>0.19221967963386727</v>
      </c>
      <c r="I135" s="44">
        <v>1059</v>
      </c>
      <c r="J135" s="44">
        <f t="shared" si="13"/>
        <v>1311</v>
      </c>
      <c r="K135" s="46">
        <f t="shared" si="12"/>
        <v>0.50932400932400934</v>
      </c>
    </row>
    <row r="136" spans="1:11" ht="15" customHeight="1" x14ac:dyDescent="0.25">
      <c r="A136" s="45" t="s">
        <v>145</v>
      </c>
      <c r="B136" s="17">
        <v>1480</v>
      </c>
      <c r="C136" s="44">
        <v>21</v>
      </c>
      <c r="D136" s="18">
        <f t="shared" si="14"/>
        <v>3.1484257871064465E-2</v>
      </c>
      <c r="E136" s="44">
        <v>2</v>
      </c>
      <c r="F136" s="44">
        <f t="shared" si="15"/>
        <v>23</v>
      </c>
      <c r="G136" s="44">
        <v>110</v>
      </c>
      <c r="H136" s="19">
        <f t="shared" ref="H136:H158" si="16">G136/J136</f>
        <v>0.14157014157014158</v>
      </c>
      <c r="I136" s="44">
        <v>667</v>
      </c>
      <c r="J136" s="44">
        <f t="shared" si="13"/>
        <v>777</v>
      </c>
      <c r="K136" s="46">
        <f t="shared" ref="K136:K158" si="17">J136/SUM(F136,B136)</f>
        <v>0.51696606786427146</v>
      </c>
    </row>
    <row r="137" spans="1:11" ht="15" customHeight="1" x14ac:dyDescent="0.25">
      <c r="A137" s="45" t="s">
        <v>146</v>
      </c>
      <c r="B137" s="17">
        <v>2494</v>
      </c>
      <c r="C137" s="44">
        <v>32</v>
      </c>
      <c r="D137" s="18">
        <f t="shared" si="14"/>
        <v>2.7753686036426712E-2</v>
      </c>
      <c r="E137" s="44">
        <v>3</v>
      </c>
      <c r="F137" s="44">
        <f t="shared" si="15"/>
        <v>35</v>
      </c>
      <c r="G137" s="44">
        <v>200</v>
      </c>
      <c r="H137" s="19">
        <f t="shared" si="16"/>
        <v>0.14781966001478197</v>
      </c>
      <c r="I137" s="44">
        <v>1153</v>
      </c>
      <c r="J137" s="44">
        <f t="shared" si="13"/>
        <v>1353</v>
      </c>
      <c r="K137" s="46">
        <f t="shared" si="17"/>
        <v>0.53499406880189804</v>
      </c>
    </row>
    <row r="138" spans="1:11" ht="15" customHeight="1" x14ac:dyDescent="0.25">
      <c r="A138" s="45" t="s">
        <v>147</v>
      </c>
      <c r="B138" s="17">
        <v>2853</v>
      </c>
      <c r="C138" s="44">
        <v>46</v>
      </c>
      <c r="D138" s="18">
        <f t="shared" si="14"/>
        <v>3.4456928838951309E-2</v>
      </c>
      <c r="E138" s="44">
        <v>7</v>
      </c>
      <c r="F138" s="44">
        <f t="shared" si="15"/>
        <v>53</v>
      </c>
      <c r="G138" s="44">
        <v>299</v>
      </c>
      <c r="H138" s="19">
        <f t="shared" si="16"/>
        <v>0.18298653610771115</v>
      </c>
      <c r="I138" s="44">
        <v>1335</v>
      </c>
      <c r="J138" s="44">
        <f t="shared" si="13"/>
        <v>1634</v>
      </c>
      <c r="K138" s="46">
        <f t="shared" si="17"/>
        <v>0.56228492773571925</v>
      </c>
    </row>
    <row r="139" spans="1:11" ht="15" customHeight="1" x14ac:dyDescent="0.25">
      <c r="A139" s="45" t="s">
        <v>148</v>
      </c>
      <c r="B139" s="17">
        <v>1915</v>
      </c>
      <c r="C139" s="44">
        <v>21</v>
      </c>
      <c r="D139" s="18">
        <f t="shared" si="14"/>
        <v>2.2875816993464051E-2</v>
      </c>
      <c r="E139" s="44">
        <v>1</v>
      </c>
      <c r="F139" s="44">
        <f t="shared" si="15"/>
        <v>22</v>
      </c>
      <c r="G139" s="44">
        <v>153</v>
      </c>
      <c r="H139" s="19">
        <f t="shared" si="16"/>
        <v>0.14285714285714285</v>
      </c>
      <c r="I139" s="44">
        <v>918</v>
      </c>
      <c r="J139" s="44">
        <f t="shared" si="13"/>
        <v>1071</v>
      </c>
      <c r="K139" s="46">
        <f t="shared" si="17"/>
        <v>0.55291688177594223</v>
      </c>
    </row>
    <row r="140" spans="1:11" ht="15" customHeight="1" x14ac:dyDescent="0.25">
      <c r="A140" s="45" t="s">
        <v>149</v>
      </c>
      <c r="B140" s="17">
        <v>1885</v>
      </c>
      <c r="C140" s="44">
        <v>50</v>
      </c>
      <c r="D140" s="18">
        <f t="shared" si="14"/>
        <v>6.4184852374839535E-2</v>
      </c>
      <c r="E140" s="44">
        <v>0</v>
      </c>
      <c r="F140" s="44">
        <f t="shared" si="15"/>
        <v>50</v>
      </c>
      <c r="G140" s="44">
        <v>138</v>
      </c>
      <c r="H140" s="19">
        <f t="shared" si="16"/>
        <v>0.1504907306434024</v>
      </c>
      <c r="I140" s="44">
        <v>779</v>
      </c>
      <c r="J140" s="44">
        <f t="shared" si="13"/>
        <v>917</v>
      </c>
      <c r="K140" s="46">
        <f t="shared" si="17"/>
        <v>0.47390180878552973</v>
      </c>
    </row>
    <row r="141" spans="1:11" ht="15" customHeight="1" x14ac:dyDescent="0.25">
      <c r="A141" s="45" t="s">
        <v>150</v>
      </c>
      <c r="B141" s="17">
        <v>2325</v>
      </c>
      <c r="C141" s="44">
        <v>26</v>
      </c>
      <c r="D141" s="18">
        <f t="shared" si="14"/>
        <v>2.3831347387717691E-2</v>
      </c>
      <c r="E141" s="44">
        <v>24</v>
      </c>
      <c r="F141" s="44">
        <f t="shared" si="15"/>
        <v>50</v>
      </c>
      <c r="G141" s="44">
        <v>265</v>
      </c>
      <c r="H141" s="19">
        <f t="shared" si="16"/>
        <v>0.19542772861356933</v>
      </c>
      <c r="I141" s="44">
        <v>1091</v>
      </c>
      <c r="J141" s="44">
        <f t="shared" si="13"/>
        <v>1356</v>
      </c>
      <c r="K141" s="46">
        <f t="shared" si="17"/>
        <v>0.57094736842105265</v>
      </c>
    </row>
    <row r="142" spans="1:11" ht="15" customHeight="1" x14ac:dyDescent="0.25">
      <c r="A142" s="45" t="s">
        <v>151</v>
      </c>
      <c r="B142" s="17">
        <v>2746</v>
      </c>
      <c r="C142" s="44">
        <v>42</v>
      </c>
      <c r="D142" s="18">
        <f t="shared" si="14"/>
        <v>3.7201062887511072E-2</v>
      </c>
      <c r="E142" s="44">
        <v>2</v>
      </c>
      <c r="F142" s="44">
        <f t="shared" si="15"/>
        <v>44</v>
      </c>
      <c r="G142" s="44">
        <v>175</v>
      </c>
      <c r="H142" s="19">
        <f t="shared" si="16"/>
        <v>0.13420245398773006</v>
      </c>
      <c r="I142" s="44">
        <v>1129</v>
      </c>
      <c r="J142" s="44">
        <f t="shared" si="13"/>
        <v>1304</v>
      </c>
      <c r="K142" s="46">
        <f t="shared" si="17"/>
        <v>0.46738351254480287</v>
      </c>
    </row>
    <row r="143" spans="1:11" ht="15" customHeight="1" x14ac:dyDescent="0.25">
      <c r="A143" s="45" t="s">
        <v>152</v>
      </c>
      <c r="B143" s="17">
        <v>1104</v>
      </c>
      <c r="C143" s="44">
        <v>11</v>
      </c>
      <c r="D143" s="18">
        <f t="shared" si="14"/>
        <v>2.7707808564231738E-2</v>
      </c>
      <c r="E143" s="44">
        <v>1</v>
      </c>
      <c r="F143" s="44">
        <f t="shared" si="15"/>
        <v>12</v>
      </c>
      <c r="G143" s="44">
        <v>38</v>
      </c>
      <c r="H143" s="19">
        <f t="shared" si="16"/>
        <v>8.7356321839080459E-2</v>
      </c>
      <c r="I143" s="44">
        <v>397</v>
      </c>
      <c r="J143" s="44">
        <f t="shared" si="13"/>
        <v>435</v>
      </c>
      <c r="K143" s="46">
        <f t="shared" si="17"/>
        <v>0.38978494623655913</v>
      </c>
    </row>
    <row r="144" spans="1:11" s="7" customFormat="1" ht="18.75" customHeight="1" thickBot="1" x14ac:dyDescent="0.3">
      <c r="A144" s="37" t="s">
        <v>153</v>
      </c>
      <c r="B144" s="38">
        <f>SUM(B132:B143)</f>
        <v>25937</v>
      </c>
      <c r="C144" s="39">
        <f>SUM(C132:C143)</f>
        <v>411</v>
      </c>
      <c r="D144" s="40">
        <f t="shared" si="14"/>
        <v>3.4854138398914519E-2</v>
      </c>
      <c r="E144" s="39">
        <f>SUM(E132:E143)</f>
        <v>74</v>
      </c>
      <c r="F144" s="41">
        <f>SUM(C144,E144)</f>
        <v>485</v>
      </c>
      <c r="G144" s="41">
        <f>SUM(G132:G143)</f>
        <v>2354</v>
      </c>
      <c r="H144" s="42">
        <f t="shared" si="16"/>
        <v>0.16640746500777606</v>
      </c>
      <c r="I144" s="41">
        <f>SUM(I132:I143)</f>
        <v>11792</v>
      </c>
      <c r="J144" s="41">
        <f t="shared" si="13"/>
        <v>14146</v>
      </c>
      <c r="K144" s="43">
        <f t="shared" si="17"/>
        <v>0.53538717735220653</v>
      </c>
    </row>
    <row r="145" spans="1:11" ht="15" customHeight="1" x14ac:dyDescent="0.25">
      <c r="A145" s="47" t="s">
        <v>154</v>
      </c>
      <c r="B145" s="48">
        <v>2119</v>
      </c>
      <c r="C145" s="49">
        <v>39</v>
      </c>
      <c r="D145" s="50">
        <f t="shared" si="14"/>
        <v>4.0041067761806978E-2</v>
      </c>
      <c r="E145" s="49">
        <v>0</v>
      </c>
      <c r="F145" s="49">
        <f t="shared" si="15"/>
        <v>39</v>
      </c>
      <c r="G145" s="49">
        <v>176</v>
      </c>
      <c r="H145" s="51">
        <f t="shared" si="16"/>
        <v>0.15304347826086956</v>
      </c>
      <c r="I145" s="49">
        <v>974</v>
      </c>
      <c r="J145" s="49">
        <f t="shared" si="13"/>
        <v>1150</v>
      </c>
      <c r="K145" s="52">
        <f t="shared" si="17"/>
        <v>0.53290083410565336</v>
      </c>
    </row>
    <row r="146" spans="1:11" ht="15" customHeight="1" x14ac:dyDescent="0.25">
      <c r="A146" s="45" t="s">
        <v>155</v>
      </c>
      <c r="B146" s="17">
        <v>1646</v>
      </c>
      <c r="C146" s="44">
        <v>25</v>
      </c>
      <c r="D146" s="18">
        <f t="shared" si="14"/>
        <v>3.3875338753387531E-2</v>
      </c>
      <c r="E146" s="44">
        <v>0</v>
      </c>
      <c r="F146" s="44">
        <f t="shared" si="15"/>
        <v>25</v>
      </c>
      <c r="G146" s="44">
        <v>152</v>
      </c>
      <c r="H146" s="19">
        <f t="shared" si="16"/>
        <v>0.17078651685393259</v>
      </c>
      <c r="I146" s="44">
        <v>738</v>
      </c>
      <c r="J146" s="44">
        <f t="shared" si="13"/>
        <v>890</v>
      </c>
      <c r="K146" s="46">
        <f t="shared" si="17"/>
        <v>0.53261520047875521</v>
      </c>
    </row>
    <row r="147" spans="1:11" ht="15" customHeight="1" x14ac:dyDescent="0.25">
      <c r="A147" s="45" t="s">
        <v>156</v>
      </c>
      <c r="B147" s="17">
        <v>1833</v>
      </c>
      <c r="C147" s="44">
        <v>46</v>
      </c>
      <c r="D147" s="18">
        <f t="shared" si="14"/>
        <v>5.6860321384425219E-2</v>
      </c>
      <c r="E147" s="44">
        <v>0</v>
      </c>
      <c r="F147" s="44">
        <f t="shared" si="15"/>
        <v>46</v>
      </c>
      <c r="G147" s="44">
        <v>132</v>
      </c>
      <c r="H147" s="19">
        <f t="shared" si="16"/>
        <v>0.14027630180658873</v>
      </c>
      <c r="I147" s="44">
        <v>809</v>
      </c>
      <c r="J147" s="44">
        <f t="shared" si="13"/>
        <v>941</v>
      </c>
      <c r="K147" s="46">
        <f t="shared" si="17"/>
        <v>0.50079829696647149</v>
      </c>
    </row>
    <row r="148" spans="1:11" ht="15" customHeight="1" x14ac:dyDescent="0.25">
      <c r="A148" s="45" t="s">
        <v>157</v>
      </c>
      <c r="B148" s="17">
        <v>1709</v>
      </c>
      <c r="C148" s="44">
        <v>20</v>
      </c>
      <c r="D148" s="18">
        <f t="shared" si="14"/>
        <v>2.5477707006369428E-2</v>
      </c>
      <c r="E148" s="44">
        <v>1</v>
      </c>
      <c r="F148" s="44">
        <f t="shared" si="15"/>
        <v>21</v>
      </c>
      <c r="G148" s="44">
        <v>163</v>
      </c>
      <c r="H148" s="19">
        <f t="shared" si="16"/>
        <v>0.1719409282700422</v>
      </c>
      <c r="I148" s="44">
        <v>785</v>
      </c>
      <c r="J148" s="44">
        <f t="shared" si="13"/>
        <v>948</v>
      </c>
      <c r="K148" s="46">
        <f t="shared" si="17"/>
        <v>0.54797687861271671</v>
      </c>
    </row>
    <row r="149" spans="1:11" ht="15" customHeight="1" x14ac:dyDescent="0.25">
      <c r="A149" s="45" t="s">
        <v>158</v>
      </c>
      <c r="B149" s="17">
        <v>1939</v>
      </c>
      <c r="C149" s="44">
        <v>23</v>
      </c>
      <c r="D149" s="18">
        <f t="shared" si="14"/>
        <v>2.784503631961259E-2</v>
      </c>
      <c r="E149" s="44">
        <v>1</v>
      </c>
      <c r="F149" s="44">
        <f t="shared" si="15"/>
        <v>24</v>
      </c>
      <c r="G149" s="44">
        <v>129</v>
      </c>
      <c r="H149" s="19">
        <f t="shared" si="16"/>
        <v>0.13507853403141362</v>
      </c>
      <c r="I149" s="44">
        <v>826</v>
      </c>
      <c r="J149" s="44">
        <f t="shared" si="13"/>
        <v>955</v>
      </c>
      <c r="K149" s="46">
        <f t="shared" si="17"/>
        <v>0.48650025471217523</v>
      </c>
    </row>
    <row r="150" spans="1:11" ht="15" customHeight="1" x14ac:dyDescent="0.25">
      <c r="A150" s="45" t="s">
        <v>159</v>
      </c>
      <c r="B150" s="17">
        <v>1205</v>
      </c>
      <c r="C150" s="44">
        <v>15</v>
      </c>
      <c r="D150" s="18">
        <f t="shared" si="14"/>
        <v>2.5728987993138937E-2</v>
      </c>
      <c r="E150" s="44">
        <v>0</v>
      </c>
      <c r="F150" s="44">
        <f t="shared" si="15"/>
        <v>15</v>
      </c>
      <c r="G150" s="44">
        <v>91</v>
      </c>
      <c r="H150" s="19">
        <f t="shared" si="16"/>
        <v>0.13501483679525222</v>
      </c>
      <c r="I150" s="44">
        <v>583</v>
      </c>
      <c r="J150" s="44">
        <f t="shared" ref="J150:J158" si="18">SUM(G150,I150)</f>
        <v>674</v>
      </c>
      <c r="K150" s="46">
        <f t="shared" si="17"/>
        <v>0.55245901639344264</v>
      </c>
    </row>
    <row r="151" spans="1:11" ht="15" customHeight="1" x14ac:dyDescent="0.25">
      <c r="A151" s="45" t="s">
        <v>160</v>
      </c>
      <c r="B151" s="17">
        <v>2866</v>
      </c>
      <c r="C151" s="44">
        <v>34</v>
      </c>
      <c r="D151" s="18">
        <f t="shared" si="14"/>
        <v>2.8451882845188285E-2</v>
      </c>
      <c r="E151" s="44">
        <v>0</v>
      </c>
      <c r="F151" s="44">
        <f t="shared" si="15"/>
        <v>34</v>
      </c>
      <c r="G151" s="44">
        <v>182</v>
      </c>
      <c r="H151" s="19">
        <f t="shared" si="16"/>
        <v>0.13217138707334786</v>
      </c>
      <c r="I151" s="44">
        <v>1195</v>
      </c>
      <c r="J151" s="44">
        <f t="shared" si="18"/>
        <v>1377</v>
      </c>
      <c r="K151" s="46">
        <f t="shared" si="17"/>
        <v>0.47482758620689658</v>
      </c>
    </row>
    <row r="152" spans="1:11" ht="15" customHeight="1" x14ac:dyDescent="0.25">
      <c r="A152" s="45" t="s">
        <v>161</v>
      </c>
      <c r="B152" s="17">
        <v>2196</v>
      </c>
      <c r="C152" s="44">
        <v>19</v>
      </c>
      <c r="D152" s="18">
        <f t="shared" si="14"/>
        <v>2.0021074815595362E-2</v>
      </c>
      <c r="E152" s="44">
        <v>0</v>
      </c>
      <c r="F152" s="44">
        <f t="shared" si="15"/>
        <v>19</v>
      </c>
      <c r="G152" s="44">
        <v>122</v>
      </c>
      <c r="H152" s="19">
        <f t="shared" si="16"/>
        <v>0.11391223155929038</v>
      </c>
      <c r="I152" s="44">
        <v>949</v>
      </c>
      <c r="J152" s="44">
        <f t="shared" si="18"/>
        <v>1071</v>
      </c>
      <c r="K152" s="46">
        <f t="shared" si="17"/>
        <v>0.48352144469525959</v>
      </c>
    </row>
    <row r="153" spans="1:11" ht="15" customHeight="1" x14ac:dyDescent="0.25">
      <c r="A153" s="45" t="s">
        <v>162</v>
      </c>
      <c r="B153" s="17">
        <v>1887</v>
      </c>
      <c r="C153" s="44">
        <v>24</v>
      </c>
      <c r="D153" s="18">
        <f t="shared" si="14"/>
        <v>2.7491408934707903E-2</v>
      </c>
      <c r="E153" s="44">
        <v>0</v>
      </c>
      <c r="F153" s="44">
        <f t="shared" si="15"/>
        <v>24</v>
      </c>
      <c r="G153" s="44">
        <v>120</v>
      </c>
      <c r="H153" s="19">
        <f t="shared" si="16"/>
        <v>0.12084592145015106</v>
      </c>
      <c r="I153" s="44">
        <v>873</v>
      </c>
      <c r="J153" s="44">
        <f t="shared" si="18"/>
        <v>993</v>
      </c>
      <c r="K153" s="46">
        <f t="shared" si="17"/>
        <v>0.51962323390894816</v>
      </c>
    </row>
    <row r="154" spans="1:11" ht="15" customHeight="1" x14ac:dyDescent="0.25">
      <c r="A154" s="45" t="s">
        <v>163</v>
      </c>
      <c r="B154" s="17">
        <v>2219</v>
      </c>
      <c r="C154" s="44">
        <v>21</v>
      </c>
      <c r="D154" s="18">
        <f t="shared" si="14"/>
        <v>1.9886363636363636E-2</v>
      </c>
      <c r="E154" s="44">
        <v>1</v>
      </c>
      <c r="F154" s="44">
        <f t="shared" si="15"/>
        <v>22</v>
      </c>
      <c r="G154" s="44">
        <v>152</v>
      </c>
      <c r="H154" s="19">
        <f t="shared" si="16"/>
        <v>0.12582781456953643</v>
      </c>
      <c r="I154" s="44">
        <v>1056</v>
      </c>
      <c r="J154" s="44">
        <f t="shared" si="18"/>
        <v>1208</v>
      </c>
      <c r="K154" s="46">
        <f t="shared" si="17"/>
        <v>0.53904506916555106</v>
      </c>
    </row>
    <row r="155" spans="1:11" ht="15" customHeight="1" x14ac:dyDescent="0.25">
      <c r="A155" s="45" t="s">
        <v>164</v>
      </c>
      <c r="B155" s="17">
        <v>2766</v>
      </c>
      <c r="C155" s="44">
        <v>29</v>
      </c>
      <c r="D155" s="18">
        <f t="shared" si="14"/>
        <v>2.251552795031056E-2</v>
      </c>
      <c r="E155" s="44">
        <v>0</v>
      </c>
      <c r="F155" s="44">
        <f t="shared" si="15"/>
        <v>29</v>
      </c>
      <c r="G155" s="44">
        <v>263</v>
      </c>
      <c r="H155" s="19">
        <f t="shared" si="16"/>
        <v>0.16956802063185042</v>
      </c>
      <c r="I155" s="44">
        <v>1288</v>
      </c>
      <c r="J155" s="44">
        <f t="shared" si="18"/>
        <v>1551</v>
      </c>
      <c r="K155" s="46">
        <f t="shared" si="17"/>
        <v>0.55491949910554561</v>
      </c>
    </row>
    <row r="156" spans="1:11" ht="15" customHeight="1" x14ac:dyDescent="0.25">
      <c r="A156" s="45" t="s">
        <v>165</v>
      </c>
      <c r="B156" s="17">
        <v>1177</v>
      </c>
      <c r="C156" s="44">
        <v>18</v>
      </c>
      <c r="D156" s="18">
        <f t="shared" si="14"/>
        <v>3.1468531468531472E-2</v>
      </c>
      <c r="E156" s="44">
        <v>0</v>
      </c>
      <c r="F156" s="44">
        <f t="shared" si="15"/>
        <v>18</v>
      </c>
      <c r="G156" s="44">
        <v>69</v>
      </c>
      <c r="H156" s="19">
        <f t="shared" si="16"/>
        <v>0.10764430577223089</v>
      </c>
      <c r="I156" s="44">
        <v>572</v>
      </c>
      <c r="J156" s="44">
        <f t="shared" si="18"/>
        <v>641</v>
      </c>
      <c r="K156" s="46">
        <f t="shared" si="17"/>
        <v>0.53640167364016733</v>
      </c>
    </row>
    <row r="157" spans="1:11" ht="15" customHeight="1" x14ac:dyDescent="0.25">
      <c r="A157" s="45" t="s">
        <v>166</v>
      </c>
      <c r="B157" s="17">
        <v>1525</v>
      </c>
      <c r="C157" s="44">
        <v>67</v>
      </c>
      <c r="D157" s="18">
        <f t="shared" si="14"/>
        <v>9.37062937062937E-2</v>
      </c>
      <c r="E157" s="44">
        <v>11</v>
      </c>
      <c r="F157" s="44">
        <f t="shared" si="15"/>
        <v>78</v>
      </c>
      <c r="G157" s="44">
        <v>134</v>
      </c>
      <c r="H157" s="19">
        <f t="shared" si="16"/>
        <v>0.15783274440518258</v>
      </c>
      <c r="I157" s="44">
        <v>715</v>
      </c>
      <c r="J157" s="44">
        <f t="shared" si="18"/>
        <v>849</v>
      </c>
      <c r="K157" s="46">
        <f t="shared" si="17"/>
        <v>0.52963194011228942</v>
      </c>
    </row>
    <row r="158" spans="1:11" s="7" customFormat="1" ht="18.75" customHeight="1" thickBot="1" x14ac:dyDescent="0.3">
      <c r="A158" s="37" t="s">
        <v>167</v>
      </c>
      <c r="B158" s="38">
        <f>SUM(B145:B157)</f>
        <v>25087</v>
      </c>
      <c r="C158" s="39">
        <f>SUM(C145:C157)</f>
        <v>380</v>
      </c>
      <c r="D158" s="40">
        <f t="shared" si="14"/>
        <v>3.3441872744873716E-2</v>
      </c>
      <c r="E158" s="39">
        <f>SUM(E145:E157)</f>
        <v>14</v>
      </c>
      <c r="F158" s="41">
        <f>SUM(C158,E158)</f>
        <v>394</v>
      </c>
      <c r="G158" s="41">
        <f>SUM(G145:G157)</f>
        <v>1885</v>
      </c>
      <c r="H158" s="42">
        <f t="shared" si="16"/>
        <v>0.14228562801932368</v>
      </c>
      <c r="I158" s="41">
        <f>SUM(I145:I157)</f>
        <v>11363</v>
      </c>
      <c r="J158" s="41">
        <f t="shared" si="18"/>
        <v>13248</v>
      </c>
      <c r="K158" s="43">
        <f t="shared" si="17"/>
        <v>0.51991680075350266</v>
      </c>
    </row>
    <row r="159" spans="1:11" x14ac:dyDescent="0.25">
      <c r="B159" s="9"/>
      <c r="C159" s="8"/>
      <c r="E159" s="8"/>
      <c r="F159" s="8"/>
      <c r="G159" s="8"/>
      <c r="H159" s="8"/>
      <c r="I159" s="8"/>
      <c r="J159" s="8"/>
      <c r="K159" s="8"/>
    </row>
    <row r="160" spans="1:11" ht="16.5" thickBot="1" x14ac:dyDescent="0.3">
      <c r="B160" s="9"/>
      <c r="C160" s="8"/>
      <c r="E160" s="8"/>
      <c r="F160" s="8"/>
      <c r="G160" s="8"/>
      <c r="H160" s="8"/>
      <c r="I160" s="8"/>
      <c r="J160" s="8"/>
      <c r="K160" s="8"/>
    </row>
    <row r="161" spans="1:11" x14ac:dyDescent="0.25">
      <c r="A161" s="30" t="s">
        <v>29</v>
      </c>
      <c r="B161" s="31">
        <f>B20</f>
        <v>21926</v>
      </c>
      <c r="C161" s="32">
        <f t="shared" ref="C161:K161" si="19">C20</f>
        <v>596</v>
      </c>
      <c r="D161" s="33">
        <f t="shared" si="19"/>
        <v>7.2514904489597271E-2</v>
      </c>
      <c r="E161" s="32">
        <f t="shared" si="19"/>
        <v>47</v>
      </c>
      <c r="F161" s="32">
        <f t="shared" si="19"/>
        <v>643</v>
      </c>
      <c r="G161" s="32">
        <f t="shared" si="19"/>
        <v>1840</v>
      </c>
      <c r="H161" s="33">
        <f t="shared" si="19"/>
        <v>0.18292076747191569</v>
      </c>
      <c r="I161" s="32">
        <f t="shared" si="19"/>
        <v>8219</v>
      </c>
      <c r="J161" s="32">
        <f t="shared" si="19"/>
        <v>10059</v>
      </c>
      <c r="K161" s="34">
        <f t="shared" si="19"/>
        <v>0.44569985378173599</v>
      </c>
    </row>
    <row r="162" spans="1:11" x14ac:dyDescent="0.25">
      <c r="A162" s="35" t="s">
        <v>39</v>
      </c>
      <c r="B162" s="20">
        <f>B30</f>
        <v>12595</v>
      </c>
      <c r="C162" s="21">
        <f t="shared" ref="C162:K162" si="20">C30</f>
        <v>476</v>
      </c>
      <c r="D162" s="22">
        <f t="shared" si="20"/>
        <v>0.14824042354406727</v>
      </c>
      <c r="E162" s="21">
        <f t="shared" si="20"/>
        <v>48</v>
      </c>
      <c r="F162" s="21">
        <f t="shared" si="20"/>
        <v>524</v>
      </c>
      <c r="G162" s="21">
        <f t="shared" si="20"/>
        <v>875</v>
      </c>
      <c r="H162" s="22">
        <f t="shared" si="20"/>
        <v>0.21414586392559962</v>
      </c>
      <c r="I162" s="21">
        <f t="shared" si="20"/>
        <v>3211</v>
      </c>
      <c r="J162" s="21">
        <f t="shared" si="20"/>
        <v>4086</v>
      </c>
      <c r="K162" s="36">
        <f t="shared" si="20"/>
        <v>0.31145666590441345</v>
      </c>
    </row>
    <row r="163" spans="1:11" x14ac:dyDescent="0.25">
      <c r="A163" s="35" t="s">
        <v>52</v>
      </c>
      <c r="B163" s="20">
        <f>B43</f>
        <v>25300</v>
      </c>
      <c r="C163" s="21">
        <f t="shared" ref="C163:K163" si="21">C43</f>
        <v>1034</v>
      </c>
      <c r="D163" s="22">
        <f t="shared" si="21"/>
        <v>0.13347102104040273</v>
      </c>
      <c r="E163" s="21">
        <f t="shared" si="21"/>
        <v>114</v>
      </c>
      <c r="F163" s="21">
        <f t="shared" si="21"/>
        <v>1148</v>
      </c>
      <c r="G163" s="21">
        <f t="shared" si="21"/>
        <v>2817</v>
      </c>
      <c r="H163" s="22">
        <f t="shared" si="21"/>
        <v>0.26666035592578569</v>
      </c>
      <c r="I163" s="21">
        <f t="shared" si="21"/>
        <v>7747</v>
      </c>
      <c r="J163" s="21">
        <f t="shared" si="21"/>
        <v>10564</v>
      </c>
      <c r="K163" s="36">
        <f t="shared" si="21"/>
        <v>0.39942528735632182</v>
      </c>
    </row>
    <row r="164" spans="1:11" x14ac:dyDescent="0.25">
      <c r="A164" s="35" t="s">
        <v>62</v>
      </c>
      <c r="B164" s="20">
        <f>B53</f>
        <v>18034</v>
      </c>
      <c r="C164" s="21">
        <f t="shared" ref="C164:K164" si="22">C53</f>
        <v>205</v>
      </c>
      <c r="D164" s="22">
        <f t="shared" si="22"/>
        <v>4.3267201350780923E-2</v>
      </c>
      <c r="E164" s="21">
        <f t="shared" si="22"/>
        <v>13</v>
      </c>
      <c r="F164" s="21">
        <f t="shared" si="22"/>
        <v>218</v>
      </c>
      <c r="G164" s="21">
        <f t="shared" si="22"/>
        <v>723</v>
      </c>
      <c r="H164" s="22">
        <f t="shared" si="22"/>
        <v>0.13239333455411098</v>
      </c>
      <c r="I164" s="21">
        <f t="shared" si="22"/>
        <v>4738</v>
      </c>
      <c r="J164" s="21">
        <f t="shared" si="22"/>
        <v>5461</v>
      </c>
      <c r="K164" s="36">
        <f t="shared" si="22"/>
        <v>0.29920008766162615</v>
      </c>
    </row>
    <row r="165" spans="1:11" x14ac:dyDescent="0.25">
      <c r="A165" s="35" t="s">
        <v>72</v>
      </c>
      <c r="B165" s="20">
        <f>B63</f>
        <v>16578</v>
      </c>
      <c r="C165" s="21">
        <f t="shared" ref="C165:K165" si="23">C63</f>
        <v>224</v>
      </c>
      <c r="D165" s="22">
        <f t="shared" si="23"/>
        <v>7.1657069737683945E-2</v>
      </c>
      <c r="E165" s="21">
        <f t="shared" si="23"/>
        <v>15</v>
      </c>
      <c r="F165" s="21">
        <f t="shared" si="23"/>
        <v>239</v>
      </c>
      <c r="G165" s="21">
        <f t="shared" si="23"/>
        <v>614</v>
      </c>
      <c r="H165" s="22">
        <f t="shared" si="23"/>
        <v>0.16417112299465242</v>
      </c>
      <c r="I165" s="21">
        <f t="shared" si="23"/>
        <v>3126</v>
      </c>
      <c r="J165" s="21">
        <f t="shared" si="23"/>
        <v>3740</v>
      </c>
      <c r="K165" s="36">
        <f t="shared" si="23"/>
        <v>0.22239400606529108</v>
      </c>
    </row>
    <row r="166" spans="1:11" x14ac:dyDescent="0.25">
      <c r="A166" s="35" t="s">
        <v>82</v>
      </c>
      <c r="B166" s="20">
        <f>B73</f>
        <v>16738</v>
      </c>
      <c r="C166" s="21">
        <f t="shared" ref="C166:K166" si="24">C73</f>
        <v>330</v>
      </c>
      <c r="D166" s="22">
        <f t="shared" si="24"/>
        <v>9.579100145137881E-2</v>
      </c>
      <c r="E166" s="21">
        <f t="shared" si="24"/>
        <v>87</v>
      </c>
      <c r="F166" s="21">
        <f t="shared" si="24"/>
        <v>417</v>
      </c>
      <c r="G166" s="21">
        <f t="shared" si="24"/>
        <v>1290</v>
      </c>
      <c r="H166" s="22">
        <f t="shared" si="24"/>
        <v>0.27243928194297784</v>
      </c>
      <c r="I166" s="21">
        <f t="shared" si="24"/>
        <v>3445</v>
      </c>
      <c r="J166" s="21">
        <f t="shared" si="24"/>
        <v>4735</v>
      </c>
      <c r="K166" s="36">
        <f t="shared" si="24"/>
        <v>0.27601282424948992</v>
      </c>
    </row>
    <row r="167" spans="1:11" x14ac:dyDescent="0.25">
      <c r="A167" s="35" t="s">
        <v>95</v>
      </c>
      <c r="B167" s="20">
        <f>B86</f>
        <v>23347</v>
      </c>
      <c r="C167" s="21">
        <f t="shared" ref="C167:K167" si="25">C86</f>
        <v>753</v>
      </c>
      <c r="D167" s="22">
        <f t="shared" si="25"/>
        <v>9.3482309124767224E-2</v>
      </c>
      <c r="E167" s="21">
        <f t="shared" si="25"/>
        <v>74</v>
      </c>
      <c r="F167" s="21">
        <f t="shared" si="25"/>
        <v>827</v>
      </c>
      <c r="G167" s="21">
        <f t="shared" si="25"/>
        <v>2348</v>
      </c>
      <c r="H167" s="22">
        <f t="shared" si="25"/>
        <v>0.22570412381043931</v>
      </c>
      <c r="I167" s="21">
        <f t="shared" si="25"/>
        <v>8055</v>
      </c>
      <c r="J167" s="21">
        <f t="shared" si="25"/>
        <v>10403</v>
      </c>
      <c r="K167" s="36">
        <f t="shared" si="25"/>
        <v>0.43033838007776948</v>
      </c>
    </row>
    <row r="168" spans="1:11" x14ac:dyDescent="0.25">
      <c r="A168" s="35" t="s">
        <v>107</v>
      </c>
      <c r="B168" s="20">
        <f>B98</f>
        <v>19799</v>
      </c>
      <c r="C168" s="21">
        <f t="shared" ref="C168:K168" si="26">C98</f>
        <v>499</v>
      </c>
      <c r="D168" s="22">
        <f t="shared" si="26"/>
        <v>6.0200265411991798E-2</v>
      </c>
      <c r="E168" s="21">
        <f t="shared" si="26"/>
        <v>47</v>
      </c>
      <c r="F168" s="21">
        <f t="shared" si="26"/>
        <v>546</v>
      </c>
      <c r="G168" s="21">
        <f t="shared" si="26"/>
        <v>1428</v>
      </c>
      <c r="H168" s="22">
        <f t="shared" si="26"/>
        <v>0.14695893794380982</v>
      </c>
      <c r="I168" s="21">
        <f t="shared" si="26"/>
        <v>8289</v>
      </c>
      <c r="J168" s="21">
        <f t="shared" si="26"/>
        <v>9717</v>
      </c>
      <c r="K168" s="36">
        <f t="shared" si="26"/>
        <v>0.47761120668468909</v>
      </c>
    </row>
    <row r="169" spans="1:11" x14ac:dyDescent="0.25">
      <c r="A169" s="35" t="s">
        <v>117</v>
      </c>
      <c r="B169" s="20">
        <f>B108</f>
        <v>15329</v>
      </c>
      <c r="C169" s="21">
        <f t="shared" ref="C169:K169" si="27">C108</f>
        <v>355</v>
      </c>
      <c r="D169" s="22">
        <f t="shared" si="27"/>
        <v>6.3987022350396536E-2</v>
      </c>
      <c r="E169" s="21">
        <f t="shared" si="27"/>
        <v>32</v>
      </c>
      <c r="F169" s="21">
        <f t="shared" si="27"/>
        <v>387</v>
      </c>
      <c r="G169" s="21">
        <f t="shared" si="27"/>
        <v>960</v>
      </c>
      <c r="H169" s="22">
        <f t="shared" si="27"/>
        <v>0.14751075599262448</v>
      </c>
      <c r="I169" s="21">
        <f t="shared" si="27"/>
        <v>5548</v>
      </c>
      <c r="J169" s="21">
        <f t="shared" si="27"/>
        <v>6508</v>
      </c>
      <c r="K169" s="36">
        <f t="shared" si="27"/>
        <v>0.41410027996945786</v>
      </c>
    </row>
    <row r="170" spans="1:11" x14ac:dyDescent="0.25">
      <c r="A170" s="35" t="s">
        <v>127</v>
      </c>
      <c r="B170" s="20">
        <f>B118</f>
        <v>20708</v>
      </c>
      <c r="C170" s="21">
        <f t="shared" ref="C170:K170" si="28">C118</f>
        <v>1016</v>
      </c>
      <c r="D170" s="22">
        <f t="shared" si="28"/>
        <v>0.13921622362291039</v>
      </c>
      <c r="E170" s="21">
        <f t="shared" si="28"/>
        <v>75</v>
      </c>
      <c r="F170" s="21">
        <f t="shared" si="28"/>
        <v>1091</v>
      </c>
      <c r="G170" s="21">
        <f t="shared" si="28"/>
        <v>1287</v>
      </c>
      <c r="H170" s="22">
        <f t="shared" si="28"/>
        <v>0.14991263832265581</v>
      </c>
      <c r="I170" s="21">
        <f t="shared" si="28"/>
        <v>7298</v>
      </c>
      <c r="J170" s="21">
        <f t="shared" si="28"/>
        <v>8585</v>
      </c>
      <c r="K170" s="36">
        <f t="shared" si="28"/>
        <v>0.39382540483508416</v>
      </c>
    </row>
    <row r="171" spans="1:11" x14ac:dyDescent="0.25">
      <c r="A171" s="35" t="s">
        <v>140</v>
      </c>
      <c r="B171" s="20">
        <f>B131</f>
        <v>22184</v>
      </c>
      <c r="C171" s="21">
        <f t="shared" ref="C171:K171" si="29">C131</f>
        <v>280</v>
      </c>
      <c r="D171" s="22">
        <f t="shared" si="29"/>
        <v>2.8670899037476962E-2</v>
      </c>
      <c r="E171" s="21">
        <f t="shared" si="29"/>
        <v>54</v>
      </c>
      <c r="F171" s="21">
        <f t="shared" si="29"/>
        <v>334</v>
      </c>
      <c r="G171" s="21">
        <f t="shared" si="29"/>
        <v>1547</v>
      </c>
      <c r="H171" s="22">
        <f t="shared" si="29"/>
        <v>0.13674533722266419</v>
      </c>
      <c r="I171" s="21">
        <f t="shared" si="29"/>
        <v>9766</v>
      </c>
      <c r="J171" s="21">
        <f t="shared" si="29"/>
        <v>11313</v>
      </c>
      <c r="K171" s="36">
        <f t="shared" si="29"/>
        <v>0.50239808153477217</v>
      </c>
    </row>
    <row r="172" spans="1:11" x14ac:dyDescent="0.25">
      <c r="A172" s="35" t="s">
        <v>153</v>
      </c>
      <c r="B172" s="20">
        <f>B144</f>
        <v>25937</v>
      </c>
      <c r="C172" s="21">
        <f t="shared" ref="C172:K172" si="30">C144</f>
        <v>411</v>
      </c>
      <c r="D172" s="22">
        <f t="shared" si="30"/>
        <v>3.4854138398914519E-2</v>
      </c>
      <c r="E172" s="21">
        <f t="shared" si="30"/>
        <v>74</v>
      </c>
      <c r="F172" s="21">
        <f t="shared" si="30"/>
        <v>485</v>
      </c>
      <c r="G172" s="21">
        <f t="shared" si="30"/>
        <v>2354</v>
      </c>
      <c r="H172" s="22">
        <f t="shared" si="30"/>
        <v>0.16640746500777606</v>
      </c>
      <c r="I172" s="21">
        <f t="shared" si="30"/>
        <v>11792</v>
      </c>
      <c r="J172" s="21">
        <f t="shared" si="30"/>
        <v>14146</v>
      </c>
      <c r="K172" s="36">
        <f t="shared" si="30"/>
        <v>0.53538717735220653</v>
      </c>
    </row>
    <row r="173" spans="1:11" x14ac:dyDescent="0.25">
      <c r="A173" s="35" t="s">
        <v>167</v>
      </c>
      <c r="B173" s="20">
        <f>B158</f>
        <v>25087</v>
      </c>
      <c r="C173" s="21">
        <f t="shared" ref="C173:K173" si="31">C158</f>
        <v>380</v>
      </c>
      <c r="D173" s="22">
        <f t="shared" si="31"/>
        <v>3.3441872744873716E-2</v>
      </c>
      <c r="E173" s="21">
        <f t="shared" si="31"/>
        <v>14</v>
      </c>
      <c r="F173" s="21">
        <f t="shared" si="31"/>
        <v>394</v>
      </c>
      <c r="G173" s="21">
        <f t="shared" si="31"/>
        <v>1885</v>
      </c>
      <c r="H173" s="22">
        <f t="shared" si="31"/>
        <v>0.14228562801932368</v>
      </c>
      <c r="I173" s="21">
        <f t="shared" si="31"/>
        <v>11363</v>
      </c>
      <c r="J173" s="21">
        <f t="shared" si="31"/>
        <v>13248</v>
      </c>
      <c r="K173" s="36">
        <f t="shared" si="31"/>
        <v>0.51991680075350266</v>
      </c>
    </row>
    <row r="174" spans="1:11" s="7" customFormat="1" ht="38.25" thickBot="1" x14ac:dyDescent="0.3">
      <c r="A174" s="37" t="s">
        <v>17</v>
      </c>
      <c r="B174" s="38">
        <f>B8</f>
        <v>263562</v>
      </c>
      <c r="C174" s="39">
        <f t="shared" ref="C174:K174" si="32">C8</f>
        <v>6559</v>
      </c>
      <c r="D174" s="40">
        <f t="shared" si="32"/>
        <v>7.0833828309772459E-2</v>
      </c>
      <c r="E174" s="39">
        <f t="shared" si="32"/>
        <v>694</v>
      </c>
      <c r="F174" s="41">
        <f t="shared" si="32"/>
        <v>7253</v>
      </c>
      <c r="G174" s="41">
        <f t="shared" si="32"/>
        <v>19968</v>
      </c>
      <c r="H174" s="42">
        <f t="shared" si="32"/>
        <v>0.17739084084751033</v>
      </c>
      <c r="I174" s="41">
        <f t="shared" si="32"/>
        <v>92597</v>
      </c>
      <c r="J174" s="41">
        <f t="shared" si="32"/>
        <v>112565</v>
      </c>
      <c r="K174" s="43">
        <f t="shared" si="32"/>
        <v>0.41565275187858869</v>
      </c>
    </row>
    <row r="175" spans="1:11" x14ac:dyDescent="0.25">
      <c r="E175" s="11"/>
      <c r="G175" s="6"/>
    </row>
    <row r="176" spans="1:11" ht="16.5" thickBot="1" x14ac:dyDescent="0.3">
      <c r="E176" s="11"/>
      <c r="G176" s="6"/>
    </row>
    <row r="177" spans="1:7" ht="16.5" customHeight="1" x14ac:dyDescent="0.25">
      <c r="A177" s="68" t="s">
        <v>168</v>
      </c>
      <c r="B177" s="69"/>
      <c r="C177" s="24" t="s">
        <v>169</v>
      </c>
      <c r="D177" s="25" t="s">
        <v>170</v>
      </c>
      <c r="E177" s="23"/>
      <c r="G177" s="6"/>
    </row>
    <row r="178" spans="1:7" x14ac:dyDescent="0.25">
      <c r="A178" s="26" t="s">
        <v>171</v>
      </c>
      <c r="B178" s="27" t="s">
        <v>172</v>
      </c>
      <c r="C178" s="28">
        <v>10363</v>
      </c>
      <c r="D178" s="29">
        <f>C178/C$185</f>
        <v>0.51898036858974361</v>
      </c>
      <c r="E178" s="1"/>
      <c r="G178" s="6"/>
    </row>
    <row r="179" spans="1:7" x14ac:dyDescent="0.25">
      <c r="A179" s="26" t="s">
        <v>173</v>
      </c>
      <c r="B179" s="27" t="s">
        <v>172</v>
      </c>
      <c r="C179" s="28">
        <v>7109</v>
      </c>
      <c r="D179" s="29">
        <f t="shared" ref="D179:D183" si="33">C179/C$185</f>
        <v>0.35601963141025639</v>
      </c>
      <c r="E179" s="1"/>
      <c r="G179" s="6"/>
    </row>
    <row r="180" spans="1:7" x14ac:dyDescent="0.25">
      <c r="A180" s="26" t="s">
        <v>174</v>
      </c>
      <c r="B180" s="27" t="s">
        <v>172</v>
      </c>
      <c r="C180" s="28">
        <v>601</v>
      </c>
      <c r="D180" s="29">
        <f t="shared" si="33"/>
        <v>3.0098157051282052E-2</v>
      </c>
      <c r="E180" s="1"/>
      <c r="G180" s="6"/>
    </row>
    <row r="181" spans="1:7" ht="15.75" customHeight="1" x14ac:dyDescent="0.25">
      <c r="A181" s="70" t="s">
        <v>175</v>
      </c>
      <c r="B181" s="71"/>
      <c r="C181" s="28">
        <v>1662</v>
      </c>
      <c r="D181" s="29">
        <f t="shared" si="33"/>
        <v>8.3233173076923073E-2</v>
      </c>
      <c r="E181" s="1"/>
      <c r="G181" s="6"/>
    </row>
    <row r="182" spans="1:7" ht="16.5" customHeight="1" x14ac:dyDescent="0.25">
      <c r="A182" s="26" t="s">
        <v>176</v>
      </c>
      <c r="B182" s="27" t="s">
        <v>172</v>
      </c>
      <c r="C182" s="28">
        <v>65</v>
      </c>
      <c r="D182" s="29">
        <f t="shared" si="33"/>
        <v>3.2552083333333335E-3</v>
      </c>
      <c r="E182" s="1"/>
      <c r="G182" s="6"/>
    </row>
    <row r="183" spans="1:7" ht="15.75" customHeight="1" x14ac:dyDescent="0.25">
      <c r="A183" s="70" t="s">
        <v>177</v>
      </c>
      <c r="B183" s="71"/>
      <c r="C183" s="28">
        <v>12</v>
      </c>
      <c r="D183" s="29">
        <f t="shared" si="33"/>
        <v>6.0096153846153849E-4</v>
      </c>
      <c r="E183" s="1" t="s">
        <v>178</v>
      </c>
      <c r="G183" s="6"/>
    </row>
    <row r="184" spans="1:7" ht="15.75" customHeight="1" thickBot="1" x14ac:dyDescent="0.3">
      <c r="A184" s="72" t="s">
        <v>179</v>
      </c>
      <c r="B184" s="73"/>
      <c r="C184" s="28">
        <v>156</v>
      </c>
      <c r="D184" s="29">
        <f>C184/C$185</f>
        <v>7.8125E-3</v>
      </c>
      <c r="E184" s="1"/>
      <c r="G184" s="6"/>
    </row>
    <row r="185" spans="1:7" ht="15.75" customHeight="1" thickBot="1" x14ac:dyDescent="0.3">
      <c r="A185" s="74" t="s">
        <v>180</v>
      </c>
      <c r="B185" s="75"/>
      <c r="C185" s="13">
        <f>SUM(C178:C184)</f>
        <v>19968</v>
      </c>
      <c r="D185" s="14"/>
      <c r="E185" s="1"/>
      <c r="G185" s="6"/>
    </row>
    <row r="186" spans="1:7" x14ac:dyDescent="0.25">
      <c r="E186" s="11"/>
      <c r="G186" s="6"/>
    </row>
    <row r="187" spans="1:7" x14ac:dyDescent="0.25">
      <c r="E187" s="11"/>
      <c r="G187" s="6"/>
    </row>
    <row r="188" spans="1:7" x14ac:dyDescent="0.25">
      <c r="E188" s="11"/>
      <c r="G188" s="6"/>
    </row>
    <row r="189" spans="1:7" x14ac:dyDescent="0.25">
      <c r="E189" s="11"/>
      <c r="G189" s="6"/>
    </row>
    <row r="190" spans="1:7" x14ac:dyDescent="0.25">
      <c r="E190" s="11"/>
      <c r="G190" s="6"/>
    </row>
    <row r="191" spans="1:7" x14ac:dyDescent="0.25">
      <c r="E191" s="11"/>
      <c r="G191" s="6"/>
    </row>
    <row r="192" spans="1:7" x14ac:dyDescent="0.25">
      <c r="E192" s="11"/>
      <c r="G192" s="6"/>
    </row>
    <row r="193" spans="5:7" x14ac:dyDescent="0.25">
      <c r="E193" s="11"/>
      <c r="G193" s="6"/>
    </row>
    <row r="194" spans="5:7" x14ac:dyDescent="0.25">
      <c r="E194" s="11"/>
      <c r="G194" s="6"/>
    </row>
    <row r="195" spans="5:7" x14ac:dyDescent="0.25">
      <c r="E195" s="11"/>
      <c r="G195" s="6"/>
    </row>
    <row r="196" spans="5:7" x14ac:dyDescent="0.25">
      <c r="E196" s="11"/>
      <c r="G196" s="6"/>
    </row>
    <row r="197" spans="5:7" x14ac:dyDescent="0.25">
      <c r="E197" s="11"/>
      <c r="G197" s="6"/>
    </row>
    <row r="198" spans="5:7" x14ac:dyDescent="0.25">
      <c r="E198" s="11"/>
      <c r="G198" s="6"/>
    </row>
    <row r="199" spans="5:7" x14ac:dyDescent="0.25">
      <c r="E199" s="11"/>
      <c r="G199" s="6"/>
    </row>
    <row r="200" spans="5:7" x14ac:dyDescent="0.25">
      <c r="E200" s="11"/>
      <c r="G200" s="6"/>
    </row>
    <row r="201" spans="5:7" x14ac:dyDescent="0.25">
      <c r="E201" s="11"/>
      <c r="G201" s="6"/>
    </row>
    <row r="202" spans="5:7" x14ac:dyDescent="0.25">
      <c r="E202" s="11"/>
      <c r="G202" s="6"/>
    </row>
    <row r="203" spans="5:7" x14ac:dyDescent="0.25">
      <c r="E203" s="11"/>
      <c r="G203" s="6"/>
    </row>
    <row r="204" spans="5:7" x14ac:dyDescent="0.25">
      <c r="E204" s="11"/>
      <c r="G204" s="6"/>
    </row>
    <row r="205" spans="5:7" x14ac:dyDescent="0.25">
      <c r="E205" s="11"/>
      <c r="G205" s="6"/>
    </row>
    <row r="206" spans="5:7" x14ac:dyDescent="0.25">
      <c r="E206" s="11"/>
      <c r="G206" s="6"/>
    </row>
    <row r="207" spans="5:7" x14ac:dyDescent="0.25">
      <c r="E207" s="11"/>
      <c r="G207" s="6"/>
    </row>
    <row r="208" spans="5:7" x14ac:dyDescent="0.25">
      <c r="E208" s="11"/>
      <c r="G208" s="6"/>
    </row>
    <row r="209" spans="5:7" x14ac:dyDescent="0.25">
      <c r="E209" s="11"/>
      <c r="G209" s="6"/>
    </row>
    <row r="210" spans="5:7" x14ac:dyDescent="0.25">
      <c r="E210" s="11"/>
      <c r="G210" s="6"/>
    </row>
    <row r="211" spans="5:7" x14ac:dyDescent="0.25">
      <c r="E211" s="11"/>
      <c r="G211" s="6"/>
    </row>
    <row r="212" spans="5:7" x14ac:dyDescent="0.25">
      <c r="E212" s="11"/>
      <c r="G212" s="6"/>
    </row>
    <row r="213" spans="5:7" x14ac:dyDescent="0.25">
      <c r="E213" s="11"/>
      <c r="G213" s="6"/>
    </row>
    <row r="214" spans="5:7" x14ac:dyDescent="0.25">
      <c r="E214" s="11"/>
      <c r="G214" s="6"/>
    </row>
    <row r="215" spans="5:7" x14ac:dyDescent="0.25">
      <c r="E215" s="11"/>
      <c r="G215" s="6"/>
    </row>
    <row r="216" spans="5:7" x14ac:dyDescent="0.25">
      <c r="E216" s="11"/>
      <c r="G216" s="6"/>
    </row>
    <row r="217" spans="5:7" x14ac:dyDescent="0.25">
      <c r="E217" s="11"/>
      <c r="G217" s="6"/>
    </row>
    <row r="218" spans="5:7" x14ac:dyDescent="0.25">
      <c r="E218" s="11"/>
      <c r="G218" s="6"/>
    </row>
    <row r="219" spans="5:7" x14ac:dyDescent="0.25">
      <c r="E219" s="11"/>
      <c r="G219" s="6"/>
    </row>
    <row r="220" spans="5:7" x14ac:dyDescent="0.25">
      <c r="E220" s="11"/>
      <c r="G220" s="6"/>
    </row>
    <row r="221" spans="5:7" x14ac:dyDescent="0.25">
      <c r="E221" s="11"/>
      <c r="G221" s="6"/>
    </row>
    <row r="222" spans="5:7" x14ac:dyDescent="0.25">
      <c r="E222" s="11"/>
      <c r="G222" s="6"/>
    </row>
    <row r="223" spans="5:7" x14ac:dyDescent="0.25">
      <c r="E223" s="11"/>
      <c r="G223" s="6"/>
    </row>
    <row r="224" spans="5:7" x14ac:dyDescent="0.25">
      <c r="E224" s="11"/>
      <c r="G224" s="6"/>
    </row>
    <row r="225" spans="5:7" x14ac:dyDescent="0.25">
      <c r="E225" s="11"/>
      <c r="G225" s="6"/>
    </row>
    <row r="226" spans="5:7" x14ac:dyDescent="0.25">
      <c r="E226" s="11"/>
      <c r="G226" s="6"/>
    </row>
    <row r="227" spans="5:7" x14ac:dyDescent="0.25">
      <c r="E227" s="11"/>
      <c r="G227" s="6"/>
    </row>
    <row r="228" spans="5:7" x14ac:dyDescent="0.25">
      <c r="E228" s="11"/>
      <c r="G228" s="6"/>
    </row>
    <row r="229" spans="5:7" x14ac:dyDescent="0.25">
      <c r="E229" s="11"/>
      <c r="G229" s="6"/>
    </row>
    <row r="230" spans="5:7" x14ac:dyDescent="0.25">
      <c r="E230" s="11"/>
      <c r="G230" s="6"/>
    </row>
    <row r="231" spans="5:7" x14ac:dyDescent="0.25">
      <c r="E231" s="11"/>
      <c r="G231" s="6"/>
    </row>
    <row r="232" spans="5:7" x14ac:dyDescent="0.25">
      <c r="E232" s="11"/>
      <c r="G232" s="6"/>
    </row>
    <row r="233" spans="5:7" x14ac:dyDescent="0.25">
      <c r="E233" s="11"/>
      <c r="G233" s="6"/>
    </row>
    <row r="234" spans="5:7" x14ac:dyDescent="0.25">
      <c r="E234" s="11"/>
      <c r="G234" s="6"/>
    </row>
    <row r="235" spans="5:7" x14ac:dyDescent="0.25">
      <c r="E235" s="11"/>
      <c r="G235" s="6"/>
    </row>
    <row r="236" spans="5:7" x14ac:dyDescent="0.25">
      <c r="E236" s="11"/>
      <c r="G236" s="6"/>
    </row>
    <row r="237" spans="5:7" x14ac:dyDescent="0.25">
      <c r="E237" s="11"/>
      <c r="G237" s="6"/>
    </row>
    <row r="238" spans="5:7" x14ac:dyDescent="0.25">
      <c r="E238" s="11"/>
      <c r="G238" s="6"/>
    </row>
    <row r="239" spans="5:7" x14ac:dyDescent="0.25">
      <c r="E239" s="11"/>
      <c r="G239" s="6"/>
    </row>
    <row r="240" spans="5:7" x14ac:dyDescent="0.25">
      <c r="E240" s="11"/>
      <c r="G240" s="6"/>
    </row>
    <row r="241" spans="5:7" x14ac:dyDescent="0.25">
      <c r="E241" s="11"/>
      <c r="G241" s="6"/>
    </row>
    <row r="242" spans="5:7" x14ac:dyDescent="0.25">
      <c r="E242" s="11"/>
      <c r="G242" s="6"/>
    </row>
    <row r="243" spans="5:7" x14ac:dyDescent="0.25">
      <c r="E243" s="11"/>
      <c r="G243" s="6"/>
    </row>
    <row r="244" spans="5:7" x14ac:dyDescent="0.25">
      <c r="E244" s="11"/>
      <c r="G244" s="6"/>
    </row>
    <row r="245" spans="5:7" x14ac:dyDescent="0.25">
      <c r="E245" s="11"/>
      <c r="G245" s="6"/>
    </row>
    <row r="246" spans="5:7" x14ac:dyDescent="0.25">
      <c r="E246" s="11"/>
      <c r="G246" s="6"/>
    </row>
    <row r="247" spans="5:7" x14ac:dyDescent="0.25">
      <c r="E247" s="11"/>
      <c r="G247" s="6"/>
    </row>
    <row r="248" spans="5:7" x14ac:dyDescent="0.25">
      <c r="E248" s="11"/>
      <c r="G248" s="6"/>
    </row>
    <row r="249" spans="5:7" x14ac:dyDescent="0.25">
      <c r="E249" s="11"/>
      <c r="G249" s="6"/>
    </row>
    <row r="250" spans="5:7" x14ac:dyDescent="0.25">
      <c r="E250" s="11"/>
      <c r="G250" s="6"/>
    </row>
    <row r="251" spans="5:7" x14ac:dyDescent="0.25">
      <c r="E251" s="11"/>
      <c r="G251" s="6"/>
    </row>
    <row r="252" spans="5:7" x14ac:dyDescent="0.25">
      <c r="E252" s="11"/>
      <c r="G252" s="6"/>
    </row>
    <row r="253" spans="5:7" x14ac:dyDescent="0.25">
      <c r="E253" s="11"/>
      <c r="G253" s="6"/>
    </row>
    <row r="254" spans="5:7" x14ac:dyDescent="0.25">
      <c r="E254" s="11"/>
      <c r="G254" s="6"/>
    </row>
    <row r="255" spans="5:7" x14ac:dyDescent="0.25">
      <c r="E255" s="11"/>
      <c r="G255" s="6"/>
    </row>
    <row r="256" spans="5:7" x14ac:dyDescent="0.25">
      <c r="E256" s="11"/>
      <c r="G256" s="6"/>
    </row>
    <row r="257" spans="5:7" x14ac:dyDescent="0.25">
      <c r="E257" s="11"/>
      <c r="G257" s="6"/>
    </row>
    <row r="258" spans="5:7" x14ac:dyDescent="0.25">
      <c r="E258" s="11"/>
      <c r="G258" s="6"/>
    </row>
    <row r="259" spans="5:7" x14ac:dyDescent="0.25">
      <c r="E259" s="11"/>
      <c r="G259" s="6"/>
    </row>
    <row r="260" spans="5:7" x14ac:dyDescent="0.25">
      <c r="E260" s="11"/>
      <c r="G260" s="6"/>
    </row>
    <row r="261" spans="5:7" x14ac:dyDescent="0.25">
      <c r="E261" s="11"/>
      <c r="G261" s="6"/>
    </row>
    <row r="262" spans="5:7" x14ac:dyDescent="0.25">
      <c r="E262" s="11"/>
      <c r="G262" s="6"/>
    </row>
    <row r="263" spans="5:7" x14ac:dyDescent="0.25">
      <c r="E263" s="11"/>
      <c r="G263" s="6"/>
    </row>
    <row r="264" spans="5:7" x14ac:dyDescent="0.25">
      <c r="E264" s="11"/>
      <c r="G264" s="6"/>
    </row>
    <row r="265" spans="5:7" x14ac:dyDescent="0.25">
      <c r="E265" s="11"/>
      <c r="G265" s="6"/>
    </row>
    <row r="266" spans="5:7" x14ac:dyDescent="0.25">
      <c r="E266" s="11"/>
      <c r="G266" s="6"/>
    </row>
    <row r="267" spans="5:7" x14ac:dyDescent="0.25">
      <c r="E267" s="11"/>
      <c r="G267" s="6"/>
    </row>
    <row r="268" spans="5:7" x14ac:dyDescent="0.25">
      <c r="E268" s="11"/>
      <c r="G268" s="6"/>
    </row>
    <row r="269" spans="5:7" x14ac:dyDescent="0.25">
      <c r="E269" s="11"/>
      <c r="G269" s="6"/>
    </row>
    <row r="270" spans="5:7" x14ac:dyDescent="0.25">
      <c r="E270" s="11"/>
      <c r="G270" s="6"/>
    </row>
    <row r="271" spans="5:7" x14ac:dyDescent="0.25">
      <c r="E271" s="11"/>
      <c r="G271" s="6"/>
    </row>
    <row r="272" spans="5:7" x14ac:dyDescent="0.25">
      <c r="E272" s="11"/>
      <c r="G272" s="6"/>
    </row>
    <row r="273" spans="5:7" x14ac:dyDescent="0.25">
      <c r="E273" s="11"/>
      <c r="G273" s="6"/>
    </row>
    <row r="274" spans="5:7" x14ac:dyDescent="0.25">
      <c r="E274" s="11"/>
      <c r="G274" s="6"/>
    </row>
    <row r="275" spans="5:7" x14ac:dyDescent="0.25">
      <c r="E275" s="11"/>
      <c r="G275" s="6"/>
    </row>
    <row r="276" spans="5:7" x14ac:dyDescent="0.25">
      <c r="E276" s="11"/>
      <c r="G276" s="6"/>
    </row>
    <row r="277" spans="5:7" x14ac:dyDescent="0.25">
      <c r="E277" s="11"/>
      <c r="G277" s="6"/>
    </row>
    <row r="278" spans="5:7" x14ac:dyDescent="0.25">
      <c r="E278" s="11"/>
      <c r="G278" s="6"/>
    </row>
    <row r="279" spans="5:7" x14ac:dyDescent="0.25">
      <c r="E279" s="11"/>
      <c r="G279" s="6"/>
    </row>
    <row r="280" spans="5:7" x14ac:dyDescent="0.25">
      <c r="E280" s="11"/>
      <c r="G280" s="6"/>
    </row>
    <row r="281" spans="5:7" x14ac:dyDescent="0.25">
      <c r="E281" s="11"/>
      <c r="G281" s="6"/>
    </row>
    <row r="282" spans="5:7" x14ac:dyDescent="0.25">
      <c r="E282" s="11"/>
      <c r="G282" s="6"/>
    </row>
    <row r="283" spans="5:7" x14ac:dyDescent="0.25">
      <c r="E283" s="11"/>
      <c r="G283" s="6"/>
    </row>
    <row r="284" spans="5:7" x14ac:dyDescent="0.25">
      <c r="E284" s="11"/>
      <c r="G284" s="6"/>
    </row>
    <row r="285" spans="5:7" x14ac:dyDescent="0.25">
      <c r="E285" s="11"/>
      <c r="G285" s="6"/>
    </row>
    <row r="286" spans="5:7" x14ac:dyDescent="0.25">
      <c r="E286" s="11"/>
      <c r="G286" s="6"/>
    </row>
    <row r="287" spans="5:7" x14ac:dyDescent="0.25">
      <c r="E287" s="11"/>
      <c r="G287" s="6"/>
    </row>
    <row r="288" spans="5:7" x14ac:dyDescent="0.25">
      <c r="E288" s="11"/>
      <c r="G288" s="6"/>
    </row>
    <row r="289" spans="5:7" x14ac:dyDescent="0.25">
      <c r="E289" s="11"/>
      <c r="G289" s="6"/>
    </row>
  </sheetData>
  <protectedRanges>
    <protectedRange sqref="C9:C157" name="Range1_1"/>
    <protectedRange sqref="E9:E157" name="Range2_1"/>
    <protectedRange sqref="G9:G157" name="Range3_1"/>
    <protectedRange sqref="I9:I157" name="Range4_1"/>
  </protectedRanges>
  <mergeCells count="12">
    <mergeCell ref="C6:F6"/>
    <mergeCell ref="G6:J6"/>
    <mergeCell ref="A1:K1"/>
    <mergeCell ref="A2:K2"/>
    <mergeCell ref="A3:K3"/>
    <mergeCell ref="A4:K4"/>
    <mergeCell ref="A5:K5"/>
    <mergeCell ref="A177:B177"/>
    <mergeCell ref="A181:B181"/>
    <mergeCell ref="A183:B183"/>
    <mergeCell ref="A184:B184"/>
    <mergeCell ref="A185:B185"/>
  </mergeCells>
  <pageMargins left="0.5" right="0.5" top="0.5" bottom="0.5" header="0.3" footer="0.3"/>
  <pageSetup scale="79" fitToHeight="0" orientation="landscape" r:id="rId1"/>
  <rowBreaks count="5" manualBreakCount="5">
    <brk id="30" max="16383" man="1"/>
    <brk id="63" max="16383" man="1"/>
    <brk id="98" max="16383" man="1"/>
    <brk id="131" max="16383" man="1"/>
    <brk id="160" max="16383" man="1"/>
  </rowBreaks>
  <ignoredErrors>
    <ignoredError sqref="C73" unlockedFormula="1"/>
    <ignoredError sqref="D73 F73:H7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8F5CC4AFE5C41837E3E67A8909079" ma:contentTypeVersion="18" ma:contentTypeDescription="Create a new document." ma:contentTypeScope="" ma:versionID="9b1223b215a0fd3c09220f6bcdd67349">
  <xsd:schema xmlns:xsd="http://www.w3.org/2001/XMLSchema" xmlns:xs="http://www.w3.org/2001/XMLSchema" xmlns:p="http://schemas.microsoft.com/office/2006/metadata/properties" xmlns:ns2="02de2bca-5e55-47f9-9350-25620251b9c6" xmlns:ns3="f9f18cd5-0d1f-447c-8290-f6fdb6439a3d" xmlns:ns4="3f71c162-002a-4b7f-9de1-2c50dd64952b" targetNamespace="http://schemas.microsoft.com/office/2006/metadata/properties" ma:root="true" ma:fieldsID="d3e11e8fc1d777c7063ae90a015f9ede" ns2:_="" ns3:_="" ns4:_="">
    <xsd:import namespace="02de2bca-5e55-47f9-9350-25620251b9c6"/>
    <xsd:import namespace="f9f18cd5-0d1f-447c-8290-f6fdb6439a3d"/>
    <xsd:import namespace="3f71c162-002a-4b7f-9de1-2c50dd6495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Dat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e2bca-5e55-47f9-9350-25620251b9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18cd5-0d1f-447c-8290-f6fdb6439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64da656-3bd0-4754-9deb-c2544a425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c162-002a-4b7f-9de1-2c50dd64952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190f29e-4f7f-43f9-9b66-09b3722594de}" ma:internalName="TaxCatchAll" ma:showField="CatchAllData" ma:web="02de2bca-5e55-47f9-9350-25620251b9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f9f18cd5-0d1f-447c-8290-f6fdb6439a3d" xsi:nil="true"/>
    <SharedWithUsers xmlns="02de2bca-5e55-47f9-9350-25620251b9c6">
      <UserInfo>
        <DisplayName>Hjermstad, Andrew (he/him/his)</DisplayName>
        <AccountId>204</AccountId>
        <AccountType/>
      </UserInfo>
      <UserInfo>
        <DisplayName>TenEyck, Justice (he/him/his)</DisplayName>
        <AccountId>178</AccountId>
        <AccountType/>
      </UserInfo>
      <UserInfo>
        <DisplayName>Rusk, Peter (he/him/his)</DisplayName>
        <AccountId>306</AccountId>
        <AccountType/>
      </UserInfo>
      <UserInfo>
        <DisplayName>Mulligan, Jason</DisplayName>
        <AccountId>327</AccountId>
        <AccountType/>
      </UserInfo>
      <UserInfo>
        <DisplayName>Jimenez Juarez, Vanessa (she/her/hers)</DisplayName>
        <AccountId>307</AccountId>
        <AccountType/>
      </UserInfo>
      <UserInfo>
        <DisplayName>Jackson-Smith, Ezra (he/him/his)</DisplayName>
        <AccountId>250</AccountId>
        <AccountType/>
      </UserInfo>
      <UserInfo>
        <DisplayName>Stone, Barbara</DisplayName>
        <AccountId>203</AccountId>
        <AccountType/>
      </UserInfo>
      <UserInfo>
        <DisplayName>Narabrook, Jeff</DisplayName>
        <AccountId>32</AccountId>
        <AccountType/>
      </UserInfo>
      <UserInfo>
        <DisplayName>Piehl, Charles</DisplayName>
        <AccountId>162</AccountId>
        <AccountType/>
      </UserInfo>
      <UserInfo>
        <DisplayName>Rasheed, Haroon (he/him/his)</DisplayName>
        <AccountId>274</AccountId>
        <AccountType/>
      </UserInfo>
    </SharedWithUsers>
    <lcf76f155ced4ddcb4097134ff3c332f xmlns="f9f18cd5-0d1f-447c-8290-f6fdb6439a3d">
      <Terms xmlns="http://schemas.microsoft.com/office/infopath/2007/PartnerControls"/>
    </lcf76f155ced4ddcb4097134ff3c332f>
    <TaxCatchAll xmlns="3f71c162-002a-4b7f-9de1-2c50dd6495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961241-21A0-4A92-BA52-85187D219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de2bca-5e55-47f9-9350-25620251b9c6"/>
    <ds:schemaRef ds:uri="f9f18cd5-0d1f-447c-8290-f6fdb6439a3d"/>
    <ds:schemaRef ds:uri="3f71c162-002a-4b7f-9de1-2c50dd649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D39574-B28B-49C7-843F-2F04D3A0296F}">
  <ds:schemaRefs>
    <ds:schemaRef ds:uri="02de2bca-5e55-47f9-9350-25620251b9c6"/>
    <ds:schemaRef ds:uri="http://purl.org/dc/dcmitype/"/>
    <ds:schemaRef ds:uri="http://purl.org/dc/terms/"/>
    <ds:schemaRef ds:uri="f9f18cd5-0d1f-447c-8290-f6fdb6439a3d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f71c162-002a-4b7f-9de1-2c50dd64952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6983BE8-4E3F-4733-8552-FD9513AD8D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State Primary</vt:lpstr>
      <vt:lpstr>'2026 State Primary'!Print_Titles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</dc:creator>
  <cp:lastModifiedBy>Grossman, Aaron</cp:lastModifiedBy>
  <cp:lastPrinted>2026-08-13T21:27:40Z</cp:lastPrinted>
  <dcterms:created xsi:type="dcterms:W3CDTF">2026-08-13T21:13:00Z</dcterms:created>
  <dcterms:modified xsi:type="dcterms:W3CDTF">2026-08-17T13:22:33Z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0x01010005A8F5CC4AFE5C41837E3E67A8909079</vt:lpwstr>
  </property>
</Properties>
</file>