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lections\Voter Turnout\2016\Primary\"/>
    </mc:Choice>
  </mc:AlternateContent>
  <xr:revisionPtr revIDLastSave="0" documentId="13_ncr:1_{D1165481-4C33-42E8-B948-8FA9DCB5E9FB}" xr6:coauthVersionLast="44" xr6:coauthVersionMax="44" xr10:uidLastSave="{00000000-0000-0000-0000-000000000000}"/>
  <bookViews>
    <workbookView xWindow="-120" yWindow="-120" windowWidth="24240" windowHeight="13140" tabRatio="232" xr2:uid="{00000000-000D-0000-FFFF-FFFF00000000}"/>
  </bookViews>
  <sheets>
    <sheet name="PRI 2016" sheetId="1" r:id="rId1"/>
    <sheet name="Summary" sheetId="2" r:id="rId2"/>
  </sheets>
  <definedNames>
    <definedName name="_xlnm.Print_Area" localSheetId="0">'PRI 2016'!$A$1:$M$163</definedName>
    <definedName name="_xlnm.Print_Titles" localSheetId="0">'PRI 2016'!$1:$3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4" i="1" l="1"/>
  <c r="M53" i="1"/>
  <c r="M29" i="1"/>
  <c r="D163" i="1"/>
  <c r="E163" i="1"/>
  <c r="F163" i="1"/>
  <c r="G163" i="1"/>
  <c r="H163" i="1"/>
  <c r="I163" i="1"/>
  <c r="D148" i="1"/>
  <c r="E148" i="1"/>
  <c r="F148" i="1"/>
  <c r="G148" i="1"/>
  <c r="H148" i="1"/>
  <c r="I148" i="1"/>
  <c r="D133" i="1"/>
  <c r="E133" i="1"/>
  <c r="F133" i="1"/>
  <c r="G133" i="1"/>
  <c r="H133" i="1"/>
  <c r="I133" i="1"/>
  <c r="D121" i="1"/>
  <c r="E121" i="1"/>
  <c r="F121" i="1"/>
  <c r="G121" i="1"/>
  <c r="H121" i="1"/>
  <c r="I121" i="1"/>
  <c r="D108" i="1"/>
  <c r="E108" i="1"/>
  <c r="F108" i="1"/>
  <c r="G108" i="1"/>
  <c r="H108" i="1"/>
  <c r="I108" i="1"/>
  <c r="C108" i="1"/>
  <c r="D97" i="1"/>
  <c r="E97" i="1"/>
  <c r="F97" i="1"/>
  <c r="G97" i="1"/>
  <c r="H97" i="1"/>
  <c r="I97" i="1"/>
  <c r="D87" i="1"/>
  <c r="E87" i="1"/>
  <c r="F87" i="1"/>
  <c r="G87" i="1"/>
  <c r="H87" i="1"/>
  <c r="I87" i="1"/>
  <c r="D75" i="1"/>
  <c r="E75" i="1"/>
  <c r="F75" i="1"/>
  <c r="G75" i="1"/>
  <c r="H75" i="1"/>
  <c r="I75" i="1"/>
  <c r="D64" i="1"/>
  <c r="E64" i="1"/>
  <c r="F64" i="1"/>
  <c r="G64" i="1"/>
  <c r="H64" i="1"/>
  <c r="I64" i="1"/>
  <c r="D53" i="1"/>
  <c r="E53" i="1"/>
  <c r="F53" i="1"/>
  <c r="G53" i="1"/>
  <c r="H53" i="1"/>
  <c r="I53" i="1"/>
  <c r="D43" i="1"/>
  <c r="E43" i="1"/>
  <c r="F43" i="1"/>
  <c r="G43" i="1"/>
  <c r="H43" i="1"/>
  <c r="I43" i="1"/>
  <c r="C43" i="1"/>
  <c r="I29" i="1"/>
  <c r="C29" i="1"/>
  <c r="D29" i="1"/>
  <c r="E29" i="1"/>
  <c r="F29" i="1"/>
  <c r="G29" i="1"/>
  <c r="H29" i="1"/>
  <c r="D16" i="1"/>
  <c r="E16" i="1"/>
  <c r="F16" i="1"/>
  <c r="G16" i="1"/>
  <c r="H16" i="1"/>
  <c r="I16" i="1"/>
  <c r="C16" i="1"/>
  <c r="D30" i="2" l="1"/>
  <c r="E28" i="2" s="1"/>
  <c r="E27" i="2" l="1"/>
  <c r="E29" i="2"/>
  <c r="C121" i="1"/>
  <c r="M163" i="1" l="1"/>
  <c r="M148" i="1"/>
  <c r="M121" i="1"/>
  <c r="M108" i="1"/>
  <c r="L162" i="1"/>
  <c r="L161" i="1"/>
  <c r="L160" i="1"/>
  <c r="I147" i="1"/>
  <c r="I162" i="1"/>
  <c r="K162" i="1" s="1"/>
  <c r="I161" i="1"/>
  <c r="J161" i="1" s="1"/>
  <c r="I160" i="1"/>
  <c r="K160" i="1" s="1"/>
  <c r="F162" i="1"/>
  <c r="F161" i="1"/>
  <c r="F160" i="1"/>
  <c r="F147" i="1"/>
  <c r="L107" i="1"/>
  <c r="L28" i="1"/>
  <c r="I28" i="1"/>
  <c r="F28" i="1"/>
  <c r="L120" i="1"/>
  <c r="I120" i="1"/>
  <c r="K120" i="1" s="1"/>
  <c r="I119" i="1"/>
  <c r="I118" i="1"/>
  <c r="I117" i="1"/>
  <c r="I116" i="1"/>
  <c r="L113" i="1"/>
  <c r="I113" i="1"/>
  <c r="K113" i="1" s="1"/>
  <c r="I107" i="1"/>
  <c r="K107" i="1" s="1"/>
  <c r="F120" i="1"/>
  <c r="F107" i="1"/>
  <c r="F113" i="1"/>
  <c r="J28" i="1" l="1"/>
  <c r="J160" i="1"/>
  <c r="J147" i="1"/>
  <c r="J162" i="1"/>
  <c r="J107" i="1"/>
  <c r="K147" i="1"/>
  <c r="K161" i="1"/>
  <c r="K28" i="1"/>
  <c r="J113" i="1"/>
  <c r="J120" i="1"/>
  <c r="C163" i="1"/>
  <c r="C148" i="1"/>
  <c r="F6" i="1" l="1"/>
  <c r="L29" i="1" l="1"/>
  <c r="M16" i="1"/>
  <c r="F15" i="1" l="1"/>
  <c r="L15" i="1"/>
  <c r="I15" i="1"/>
  <c r="K15" i="1" s="1"/>
  <c r="L42" i="1"/>
  <c r="I42" i="1"/>
  <c r="K42" i="1" s="1"/>
  <c r="L41" i="1"/>
  <c r="I41" i="1"/>
  <c r="L40" i="1"/>
  <c r="I40" i="1"/>
  <c r="K40" i="1" s="1"/>
  <c r="L63" i="1"/>
  <c r="I63" i="1"/>
  <c r="L146" i="1"/>
  <c r="I146" i="1"/>
  <c r="K146" i="1" s="1"/>
  <c r="L145" i="1"/>
  <c r="I145" i="1"/>
  <c r="K145" i="1" s="1"/>
  <c r="L159" i="1"/>
  <c r="I159" i="1"/>
  <c r="K159" i="1" s="1"/>
  <c r="F159" i="1"/>
  <c r="F146" i="1"/>
  <c r="F145" i="1"/>
  <c r="F63" i="1"/>
  <c r="F42" i="1"/>
  <c r="F41" i="1"/>
  <c r="F40" i="1"/>
  <c r="C64" i="1"/>
  <c r="M43" i="1"/>
  <c r="L64" i="1" l="1"/>
  <c r="L16" i="1"/>
  <c r="L43" i="1"/>
  <c r="L163" i="1"/>
  <c r="L148" i="1"/>
  <c r="J63" i="1"/>
  <c r="J41" i="1"/>
  <c r="K63" i="1"/>
  <c r="J159" i="1"/>
  <c r="K41" i="1"/>
  <c r="J42" i="1"/>
  <c r="J40" i="1"/>
  <c r="J15" i="1"/>
  <c r="J145" i="1"/>
  <c r="J146" i="1"/>
  <c r="L17" i="2"/>
  <c r="L16" i="2"/>
  <c r="M133" i="1"/>
  <c r="L15" i="2" s="1"/>
  <c r="L14" i="2"/>
  <c r="L13" i="2"/>
  <c r="M97" i="1"/>
  <c r="L12" i="2" s="1"/>
  <c r="M87" i="1"/>
  <c r="L11" i="2" s="1"/>
  <c r="M75" i="1"/>
  <c r="L10" i="2" s="1"/>
  <c r="L9" i="2"/>
  <c r="L8" i="2"/>
  <c r="L7" i="2"/>
  <c r="I99" i="1"/>
  <c r="I100" i="1"/>
  <c r="I101" i="1"/>
  <c r="I102" i="1"/>
  <c r="I103" i="1"/>
  <c r="I104" i="1"/>
  <c r="I105" i="1"/>
  <c r="I106" i="1"/>
  <c r="L6" i="2" l="1"/>
  <c r="L5" i="2"/>
  <c r="M4" i="1"/>
  <c r="L158" i="1"/>
  <c r="L157" i="1"/>
  <c r="L156" i="1"/>
  <c r="L155" i="1"/>
  <c r="L154" i="1"/>
  <c r="L153" i="1"/>
  <c r="L152" i="1"/>
  <c r="L151" i="1"/>
  <c r="L150" i="1"/>
  <c r="L144" i="1"/>
  <c r="L143" i="1"/>
  <c r="L142" i="1"/>
  <c r="L141" i="1"/>
  <c r="L140" i="1"/>
  <c r="L139" i="1"/>
  <c r="L138" i="1"/>
  <c r="L137" i="1"/>
  <c r="L136" i="1"/>
  <c r="L135" i="1"/>
  <c r="L132" i="1"/>
  <c r="L131" i="1"/>
  <c r="L130" i="1"/>
  <c r="L129" i="1"/>
  <c r="L128" i="1"/>
  <c r="L127" i="1"/>
  <c r="L126" i="1"/>
  <c r="L125" i="1"/>
  <c r="L124" i="1"/>
  <c r="L123" i="1"/>
  <c r="L119" i="1"/>
  <c r="L118" i="1"/>
  <c r="L117" i="1"/>
  <c r="L116" i="1"/>
  <c r="L115" i="1"/>
  <c r="L114" i="1"/>
  <c r="L112" i="1"/>
  <c r="L111" i="1"/>
  <c r="L110" i="1"/>
  <c r="L106" i="1"/>
  <c r="L105" i="1"/>
  <c r="L104" i="1"/>
  <c r="L103" i="1"/>
  <c r="L102" i="1"/>
  <c r="L101" i="1"/>
  <c r="L100" i="1"/>
  <c r="L99" i="1"/>
  <c r="L96" i="1"/>
  <c r="L95" i="1"/>
  <c r="L94" i="1"/>
  <c r="L93" i="1"/>
  <c r="L92" i="1"/>
  <c r="L91" i="1"/>
  <c r="L90" i="1"/>
  <c r="L89" i="1"/>
  <c r="L86" i="1"/>
  <c r="L85" i="1"/>
  <c r="L84" i="1"/>
  <c r="L83" i="1"/>
  <c r="L82" i="1"/>
  <c r="L81" i="1"/>
  <c r="L80" i="1"/>
  <c r="L79" i="1"/>
  <c r="L78" i="1"/>
  <c r="L77" i="1"/>
  <c r="L74" i="1"/>
  <c r="L73" i="1"/>
  <c r="L72" i="1"/>
  <c r="L71" i="1"/>
  <c r="L70" i="1"/>
  <c r="L69" i="1"/>
  <c r="L68" i="1"/>
  <c r="L67" i="1"/>
  <c r="L66" i="1"/>
  <c r="L62" i="1"/>
  <c r="L61" i="1"/>
  <c r="L60" i="1"/>
  <c r="L59" i="1"/>
  <c r="L58" i="1"/>
  <c r="L57" i="1"/>
  <c r="L56" i="1"/>
  <c r="L55" i="1"/>
  <c r="L52" i="1"/>
  <c r="L51" i="1"/>
  <c r="L50" i="1"/>
  <c r="L49" i="1"/>
  <c r="L48" i="1"/>
  <c r="L47" i="1"/>
  <c r="L46" i="1"/>
  <c r="L45" i="1"/>
  <c r="L39" i="1"/>
  <c r="L38" i="1"/>
  <c r="L37" i="1"/>
  <c r="L36" i="1"/>
  <c r="L35" i="1"/>
  <c r="L34" i="1"/>
  <c r="L33" i="1"/>
  <c r="L32" i="1"/>
  <c r="L31" i="1"/>
  <c r="L27" i="1"/>
  <c r="L26" i="1"/>
  <c r="L25" i="1"/>
  <c r="L24" i="1"/>
  <c r="L23" i="1"/>
  <c r="L22" i="1"/>
  <c r="L21" i="1"/>
  <c r="L20" i="1"/>
  <c r="L19" i="1"/>
  <c r="L18" i="1"/>
  <c r="L14" i="1"/>
  <c r="L13" i="1"/>
  <c r="L12" i="1"/>
  <c r="L11" i="1"/>
  <c r="L10" i="1"/>
  <c r="L9" i="1"/>
  <c r="L8" i="1"/>
  <c r="L7" i="1"/>
  <c r="L6" i="1"/>
  <c r="L18" i="2" l="1"/>
  <c r="E26" i="2"/>
  <c r="E23" i="2" l="1"/>
  <c r="E25" i="2"/>
  <c r="E24" i="2"/>
  <c r="I131" i="1"/>
  <c r="K131" i="1" s="1"/>
  <c r="F131" i="1"/>
  <c r="I73" i="1"/>
  <c r="K73" i="1" s="1"/>
  <c r="F73" i="1"/>
  <c r="H17" i="2"/>
  <c r="G17" i="2"/>
  <c r="E17" i="2"/>
  <c r="C17" i="2"/>
  <c r="H16" i="2"/>
  <c r="G16" i="2"/>
  <c r="E16" i="2"/>
  <c r="C16" i="2"/>
  <c r="H15" i="2"/>
  <c r="G15" i="2"/>
  <c r="E15" i="2"/>
  <c r="C133" i="1"/>
  <c r="C15" i="2" s="1"/>
  <c r="H14" i="2"/>
  <c r="G14" i="2"/>
  <c r="E14" i="2"/>
  <c r="C14" i="2"/>
  <c r="H13" i="2"/>
  <c r="G13" i="2"/>
  <c r="E13" i="2"/>
  <c r="C13" i="2"/>
  <c r="H12" i="2"/>
  <c r="G12" i="2"/>
  <c r="E12" i="2"/>
  <c r="C97" i="1"/>
  <c r="C12" i="2" s="1"/>
  <c r="F83" i="1"/>
  <c r="H11" i="2"/>
  <c r="G11" i="2"/>
  <c r="E11" i="2"/>
  <c r="C87" i="1"/>
  <c r="C11" i="2" s="1"/>
  <c r="H10" i="2"/>
  <c r="G10" i="2"/>
  <c r="E10" i="2"/>
  <c r="C75" i="1"/>
  <c r="C10" i="2" s="1"/>
  <c r="H9" i="2"/>
  <c r="G9" i="2"/>
  <c r="E9" i="2"/>
  <c r="C9" i="2"/>
  <c r="H8" i="2"/>
  <c r="G8" i="2"/>
  <c r="E8" i="2"/>
  <c r="C53" i="1"/>
  <c r="C8" i="2" s="1"/>
  <c r="H7" i="2"/>
  <c r="G7" i="2"/>
  <c r="E7" i="2"/>
  <c r="C7" i="2"/>
  <c r="H6" i="2"/>
  <c r="G6" i="2"/>
  <c r="E6" i="2"/>
  <c r="C6" i="2"/>
  <c r="H5" i="2"/>
  <c r="G5" i="2"/>
  <c r="E5" i="2"/>
  <c r="C5" i="2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I18" i="1"/>
  <c r="K18" i="1" s="1"/>
  <c r="I19" i="1"/>
  <c r="I20" i="1"/>
  <c r="K20" i="1" s="1"/>
  <c r="I21" i="1"/>
  <c r="K21" i="1" s="1"/>
  <c r="I22" i="1"/>
  <c r="K22" i="1" s="1"/>
  <c r="I23" i="1"/>
  <c r="K23" i="1" s="1"/>
  <c r="I24" i="1"/>
  <c r="K24" i="1" s="1"/>
  <c r="I25" i="1"/>
  <c r="I26" i="1"/>
  <c r="K26" i="1" s="1"/>
  <c r="I27" i="1"/>
  <c r="K27" i="1" s="1"/>
  <c r="I31" i="1"/>
  <c r="I32" i="1"/>
  <c r="K32" i="1" s="1"/>
  <c r="I33" i="1"/>
  <c r="I34" i="1"/>
  <c r="K34" i="1" s="1"/>
  <c r="I35" i="1"/>
  <c r="K35" i="1" s="1"/>
  <c r="I36" i="1"/>
  <c r="K36" i="1" s="1"/>
  <c r="I37" i="1"/>
  <c r="K37" i="1" s="1"/>
  <c r="I38" i="1"/>
  <c r="I39" i="1"/>
  <c r="K39" i="1" s="1"/>
  <c r="I45" i="1"/>
  <c r="K45" i="1" s="1"/>
  <c r="I46" i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5" i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4" i="1"/>
  <c r="K74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I84" i="1"/>
  <c r="K84" i="1" s="1"/>
  <c r="I85" i="1"/>
  <c r="K85" i="1" s="1"/>
  <c r="I86" i="1"/>
  <c r="K86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I95" i="1"/>
  <c r="K95" i="1" s="1"/>
  <c r="I96" i="1"/>
  <c r="K96" i="1" s="1"/>
  <c r="K99" i="1"/>
  <c r="K100" i="1"/>
  <c r="K102" i="1"/>
  <c r="K103" i="1"/>
  <c r="K104" i="1"/>
  <c r="K105" i="1"/>
  <c r="K106" i="1"/>
  <c r="I110" i="1"/>
  <c r="I111" i="1"/>
  <c r="K111" i="1" s="1"/>
  <c r="I112" i="1"/>
  <c r="K112" i="1" s="1"/>
  <c r="I114" i="1"/>
  <c r="K114" i="1" s="1"/>
  <c r="I115" i="1"/>
  <c r="K115" i="1" s="1"/>
  <c r="K116" i="1"/>
  <c r="K117" i="1"/>
  <c r="K118" i="1"/>
  <c r="K119" i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2" i="1"/>
  <c r="K132" i="1" s="1"/>
  <c r="I135" i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3" i="1"/>
  <c r="K143" i="1" s="1"/>
  <c r="I144" i="1"/>
  <c r="K144" i="1" s="1"/>
  <c r="I150" i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K101" i="1"/>
  <c r="F7" i="1"/>
  <c r="F8" i="1"/>
  <c r="F9" i="1"/>
  <c r="F10" i="1"/>
  <c r="F11" i="1"/>
  <c r="F12" i="1"/>
  <c r="F13" i="1"/>
  <c r="F14" i="1"/>
  <c r="F18" i="1"/>
  <c r="F19" i="1"/>
  <c r="F20" i="1"/>
  <c r="F21" i="1"/>
  <c r="F22" i="1"/>
  <c r="F23" i="1"/>
  <c r="F24" i="1"/>
  <c r="F25" i="1"/>
  <c r="F26" i="1"/>
  <c r="F27" i="1"/>
  <c r="F31" i="1"/>
  <c r="F32" i="1"/>
  <c r="F33" i="1"/>
  <c r="F34" i="1"/>
  <c r="F35" i="1"/>
  <c r="F36" i="1"/>
  <c r="F37" i="1"/>
  <c r="F38" i="1"/>
  <c r="F39" i="1"/>
  <c r="F45" i="1"/>
  <c r="F46" i="1"/>
  <c r="F47" i="1"/>
  <c r="F48" i="1"/>
  <c r="F49" i="1"/>
  <c r="F50" i="1"/>
  <c r="F51" i="1"/>
  <c r="F52" i="1"/>
  <c r="F55" i="1"/>
  <c r="F56" i="1"/>
  <c r="F57" i="1"/>
  <c r="F58" i="1"/>
  <c r="F59" i="1"/>
  <c r="F60" i="1"/>
  <c r="F61" i="1"/>
  <c r="F62" i="1"/>
  <c r="F66" i="1"/>
  <c r="F67" i="1"/>
  <c r="F68" i="1"/>
  <c r="F69" i="1"/>
  <c r="F70" i="1"/>
  <c r="F71" i="1"/>
  <c r="F72" i="1"/>
  <c r="F74" i="1"/>
  <c r="F77" i="1"/>
  <c r="F78" i="1"/>
  <c r="F79" i="1"/>
  <c r="F80" i="1"/>
  <c r="F81" i="1"/>
  <c r="F82" i="1"/>
  <c r="F84" i="1"/>
  <c r="F85" i="1"/>
  <c r="F86" i="1"/>
  <c r="F89" i="1"/>
  <c r="F90" i="1"/>
  <c r="F91" i="1"/>
  <c r="F92" i="1"/>
  <c r="F93" i="1"/>
  <c r="F94" i="1"/>
  <c r="F95" i="1"/>
  <c r="F96" i="1"/>
  <c r="F99" i="1"/>
  <c r="F100" i="1"/>
  <c r="J100" i="1" s="1"/>
  <c r="F101" i="1"/>
  <c r="F102" i="1"/>
  <c r="F103" i="1"/>
  <c r="F104" i="1"/>
  <c r="F105" i="1"/>
  <c r="J105" i="1" s="1"/>
  <c r="F106" i="1"/>
  <c r="J106" i="1" s="1"/>
  <c r="F110" i="1"/>
  <c r="F111" i="1"/>
  <c r="F112" i="1"/>
  <c r="F114" i="1"/>
  <c r="F115" i="1"/>
  <c r="F116" i="1"/>
  <c r="F117" i="1"/>
  <c r="F118" i="1"/>
  <c r="F119" i="1"/>
  <c r="F123" i="1"/>
  <c r="F124" i="1"/>
  <c r="F125" i="1"/>
  <c r="F126" i="1"/>
  <c r="F127" i="1"/>
  <c r="F128" i="1"/>
  <c r="F129" i="1"/>
  <c r="F130" i="1"/>
  <c r="F132" i="1"/>
  <c r="F135" i="1"/>
  <c r="F136" i="1"/>
  <c r="F137" i="1"/>
  <c r="F138" i="1"/>
  <c r="F139" i="1"/>
  <c r="F140" i="1"/>
  <c r="F141" i="1"/>
  <c r="F142" i="1"/>
  <c r="F143" i="1"/>
  <c r="F144" i="1"/>
  <c r="F150" i="1"/>
  <c r="F151" i="1"/>
  <c r="F152" i="1"/>
  <c r="F153" i="1"/>
  <c r="F154" i="1"/>
  <c r="F155" i="1"/>
  <c r="F156" i="1"/>
  <c r="F157" i="1"/>
  <c r="F158" i="1"/>
  <c r="K110" i="1" l="1"/>
  <c r="I14" i="2"/>
  <c r="J141" i="1"/>
  <c r="F14" i="2"/>
  <c r="J99" i="1"/>
  <c r="F13" i="2"/>
  <c r="F6" i="2"/>
  <c r="K29" i="1"/>
  <c r="J125" i="1"/>
  <c r="K25" i="1"/>
  <c r="J137" i="1"/>
  <c r="K135" i="1"/>
  <c r="K55" i="1"/>
  <c r="K31" i="1"/>
  <c r="K43" i="1"/>
  <c r="J96" i="1"/>
  <c r="J92" i="1"/>
  <c r="J84" i="1"/>
  <c r="J93" i="1"/>
  <c r="J47" i="1"/>
  <c r="J139" i="1"/>
  <c r="J31" i="1"/>
  <c r="J68" i="1"/>
  <c r="J151" i="1"/>
  <c r="J61" i="1"/>
  <c r="J57" i="1"/>
  <c r="J51" i="1"/>
  <c r="J12" i="1"/>
  <c r="J8" i="1"/>
  <c r="J153" i="1"/>
  <c r="J157" i="1"/>
  <c r="J123" i="1"/>
  <c r="J117" i="1"/>
  <c r="J116" i="1"/>
  <c r="J77" i="1"/>
  <c r="J83" i="1"/>
  <c r="J72" i="1"/>
  <c r="J66" i="1"/>
  <c r="J70" i="1"/>
  <c r="J62" i="1"/>
  <c r="J55" i="1"/>
  <c r="J119" i="1"/>
  <c r="J49" i="1"/>
  <c r="J45" i="1"/>
  <c r="J36" i="1"/>
  <c r="J32" i="1"/>
  <c r="J21" i="1"/>
  <c r="J25" i="1"/>
  <c r="D6" i="2"/>
  <c r="D10" i="2"/>
  <c r="L75" i="1"/>
  <c r="D13" i="2"/>
  <c r="L108" i="1"/>
  <c r="D17" i="2"/>
  <c r="D7" i="2"/>
  <c r="D11" i="2"/>
  <c r="L87" i="1"/>
  <c r="D14" i="2"/>
  <c r="L121" i="1"/>
  <c r="D8" i="2"/>
  <c r="L53" i="1"/>
  <c r="D15" i="2"/>
  <c r="L133" i="1"/>
  <c r="D5" i="2"/>
  <c r="D9" i="2"/>
  <c r="D12" i="2"/>
  <c r="L97" i="1"/>
  <c r="D16" i="2"/>
  <c r="J110" i="1"/>
  <c r="J23" i="1"/>
  <c r="J103" i="1"/>
  <c r="J101" i="1"/>
  <c r="J81" i="1"/>
  <c r="J130" i="1"/>
  <c r="J126" i="1"/>
  <c r="J111" i="1"/>
  <c r="J156" i="1"/>
  <c r="J154" i="1"/>
  <c r="J150" i="1"/>
  <c r="J144" i="1"/>
  <c r="J140" i="1"/>
  <c r="J136" i="1"/>
  <c r="J155" i="1"/>
  <c r="J152" i="1"/>
  <c r="J143" i="1"/>
  <c r="J135" i="1"/>
  <c r="J127" i="1"/>
  <c r="J132" i="1"/>
  <c r="J115" i="1"/>
  <c r="J112" i="1"/>
  <c r="J102" i="1"/>
  <c r="J7" i="1"/>
  <c r="J11" i="1"/>
  <c r="J18" i="1"/>
  <c r="J37" i="1"/>
  <c r="J56" i="1"/>
  <c r="J82" i="1"/>
  <c r="J80" i="1"/>
  <c r="J78" i="1"/>
  <c r="J74" i="1"/>
  <c r="J71" i="1"/>
  <c r="J67" i="1"/>
  <c r="J60" i="1"/>
  <c r="J58" i="1"/>
  <c r="J52" i="1"/>
  <c r="J48" i="1"/>
  <c r="J39" i="1"/>
  <c r="J35" i="1"/>
  <c r="J26" i="1"/>
  <c r="J22" i="1"/>
  <c r="J20" i="1"/>
  <c r="J13" i="1"/>
  <c r="J85" i="1"/>
  <c r="J6" i="1"/>
  <c r="J94" i="1"/>
  <c r="J33" i="1"/>
  <c r="J19" i="1"/>
  <c r="K94" i="1"/>
  <c r="J90" i="1"/>
  <c r="J86" i="1"/>
  <c r="K33" i="1"/>
  <c r="K19" i="1"/>
  <c r="J9" i="1"/>
  <c r="J38" i="1"/>
  <c r="J46" i="1"/>
  <c r="J14" i="1"/>
  <c r="J158" i="1"/>
  <c r="J142" i="1"/>
  <c r="J138" i="1"/>
  <c r="J129" i="1"/>
  <c r="J128" i="1"/>
  <c r="J124" i="1"/>
  <c r="J118" i="1"/>
  <c r="J114" i="1"/>
  <c r="J104" i="1"/>
  <c r="J95" i="1"/>
  <c r="J91" i="1"/>
  <c r="K83" i="1"/>
  <c r="J79" i="1"/>
  <c r="J69" i="1"/>
  <c r="J59" i="1"/>
  <c r="J50" i="1"/>
  <c r="K46" i="1"/>
  <c r="K38" i="1"/>
  <c r="J34" i="1"/>
  <c r="J27" i="1"/>
  <c r="J24" i="1"/>
  <c r="G18" i="2"/>
  <c r="K14" i="1"/>
  <c r="J10" i="1"/>
  <c r="H18" i="2"/>
  <c r="E18" i="2"/>
  <c r="C18" i="2"/>
  <c r="E4" i="1"/>
  <c r="H4" i="1"/>
  <c r="D4" i="1"/>
  <c r="G4" i="1"/>
  <c r="C4" i="1"/>
  <c r="J131" i="1"/>
  <c r="J73" i="1"/>
  <c r="I15" i="2"/>
  <c r="I12" i="2"/>
  <c r="F15" i="2"/>
  <c r="F12" i="2"/>
  <c r="J89" i="1"/>
  <c r="I13" i="2"/>
  <c r="F11" i="2"/>
  <c r="F10" i="2"/>
  <c r="F8" i="2"/>
  <c r="I11" i="2"/>
  <c r="I10" i="2"/>
  <c r="I8" i="2"/>
  <c r="K150" i="1"/>
  <c r="I6" i="2" l="1"/>
  <c r="J6" i="2" s="1"/>
  <c r="I7" i="2"/>
  <c r="K7" i="2" s="1"/>
  <c r="J29" i="1"/>
  <c r="I5" i="2"/>
  <c r="K16" i="1"/>
  <c r="F5" i="2"/>
  <c r="J16" i="1"/>
  <c r="I17" i="2"/>
  <c r="K17" i="2" s="1"/>
  <c r="K163" i="1"/>
  <c r="F17" i="2"/>
  <c r="J163" i="1"/>
  <c r="I9" i="2"/>
  <c r="K9" i="2" s="1"/>
  <c r="K64" i="1"/>
  <c r="F9" i="2"/>
  <c r="J64" i="1"/>
  <c r="I16" i="2"/>
  <c r="K16" i="2" s="1"/>
  <c r="K148" i="1"/>
  <c r="F16" i="2"/>
  <c r="J148" i="1"/>
  <c r="F7" i="2"/>
  <c r="J43" i="1"/>
  <c r="D18" i="2"/>
  <c r="L4" i="1"/>
  <c r="J13" i="2"/>
  <c r="J10" i="2"/>
  <c r="J8" i="2"/>
  <c r="J12" i="2"/>
  <c r="J11" i="2"/>
  <c r="J15" i="2"/>
  <c r="J14" i="2"/>
  <c r="K15" i="2"/>
  <c r="K14" i="2"/>
  <c r="K13" i="2"/>
  <c r="K12" i="2"/>
  <c r="K11" i="2"/>
  <c r="K10" i="2"/>
  <c r="K8" i="2"/>
  <c r="K97" i="1"/>
  <c r="K75" i="1"/>
  <c r="K108" i="1"/>
  <c r="K121" i="1"/>
  <c r="K133" i="1"/>
  <c r="J121" i="1"/>
  <c r="I4" i="1"/>
  <c r="K4" i="1" s="1"/>
  <c r="F4" i="1"/>
  <c r="J133" i="1"/>
  <c r="J97" i="1"/>
  <c r="J87" i="1"/>
  <c r="J75" i="1"/>
  <c r="J53" i="1"/>
  <c r="K87" i="1"/>
  <c r="K53" i="1"/>
  <c r="J108" i="1"/>
  <c r="K6" i="2" l="1"/>
  <c r="J5" i="2"/>
  <c r="K5" i="2"/>
  <c r="J17" i="2"/>
  <c r="I18" i="2"/>
  <c r="K18" i="2" s="1"/>
  <c r="J9" i="2"/>
  <c r="J16" i="2"/>
  <c r="F18" i="2"/>
  <c r="J7" i="2"/>
  <c r="J4" i="1"/>
  <c r="J18" i="2" l="1"/>
</calcChain>
</file>

<file path=xl/sharedStrings.xml><?xml version="1.0" encoding="utf-8"?>
<sst xmlns="http://schemas.openxmlformats.org/spreadsheetml/2006/main" count="89" uniqueCount="74">
  <si>
    <t>Ward</t>
  </si>
  <si>
    <t>Precinct</t>
  </si>
  <si>
    <t>Absentee Voters</t>
  </si>
  <si>
    <t>Voters Registering at Polls</t>
  </si>
  <si>
    <t>Voters Registering by Absentee</t>
  </si>
  <si>
    <t>Ward 1 Subtotal</t>
  </si>
  <si>
    <t>Ward 2 Subtotal</t>
  </si>
  <si>
    <t>Ward 3 Subtotal</t>
  </si>
  <si>
    <t>Ward 4 Subtotal</t>
  </si>
  <si>
    <t>Ward 5 Subtotal</t>
  </si>
  <si>
    <t>Ward 6 Subtotal</t>
  </si>
  <si>
    <t>Ward 7 Subtotal</t>
  </si>
  <si>
    <t>Ward 8 Subtotal</t>
  </si>
  <si>
    <t>Ward 9 Subtotal</t>
  </si>
  <si>
    <t>Ward 10 Subtotal</t>
  </si>
  <si>
    <t>Ward 11 Subtotal</t>
  </si>
  <si>
    <t>Ward 12 Subtotal</t>
  </si>
  <si>
    <t>Ward 13 Subtotal</t>
  </si>
  <si>
    <t>Total Registrations</t>
  </si>
  <si>
    <t>Total Ballots Cast</t>
  </si>
  <si>
    <t>Total Turnout</t>
  </si>
  <si>
    <t>Percentage Absentee</t>
  </si>
  <si>
    <t>Voters at Polls</t>
  </si>
  <si>
    <t>City-Wide Total</t>
  </si>
  <si>
    <t>SUMMARY</t>
  </si>
  <si>
    <t>WARD 1</t>
  </si>
  <si>
    <t>WARD 2</t>
  </si>
  <si>
    <t>WARD 3</t>
  </si>
  <si>
    <t>WARD 4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</si>
  <si>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</si>
  <si>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</si>
  <si>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</si>
  <si>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</si>
  <si>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</si>
  <si>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</si>
  <si>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</si>
  <si>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</si>
  <si>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</si>
  <si>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CITY TOTAL</t>
  </si>
  <si>
    <t>IN PERSON</t>
  </si>
  <si>
    <t>MAIL</t>
  </si>
  <si>
    <t>TOTAL</t>
  </si>
  <si>
    <t>PERCENT TO TOTAL</t>
  </si>
  <si>
    <t>1C</t>
  </si>
  <si>
    <t>2D</t>
  </si>
  <si>
    <t>4D</t>
  </si>
  <si>
    <t>5A</t>
  </si>
  <si>
    <t>3A</t>
  </si>
  <si>
    <t>HCF</t>
  </si>
  <si>
    <t>(a)</t>
  </si>
  <si>
    <t>(b)</t>
  </si>
  <si>
    <t>Health Care Facility</t>
  </si>
  <si>
    <t xml:space="preserve">HCF: </t>
  </si>
  <si>
    <t xml:space="preserve">HC </t>
  </si>
  <si>
    <t>(c)</t>
  </si>
  <si>
    <t>City of Minneapolis</t>
  </si>
  <si>
    <t>Spoiled Ballots</t>
  </si>
  <si>
    <t>Registered Voters at 7am</t>
  </si>
  <si>
    <t xml:space="preserve"> % Registered to Total (Election Day)</t>
  </si>
  <si>
    <t>ABSENTEE STATISTICS: TOTAL ABSENTTE VOTERS SERVED</t>
  </si>
  <si>
    <t>City of Minneapolis and SSD #01 Statistics</t>
  </si>
  <si>
    <t>3B</t>
  </si>
  <si>
    <t>Primary Election August 09, 2016</t>
  </si>
  <si>
    <t xml:space="preserve"> Primary Election August, 2016</t>
  </si>
  <si>
    <t>AGENT DROP</t>
  </si>
  <si>
    <t>VOTER DROP</t>
  </si>
  <si>
    <t>DES AGENT</t>
  </si>
  <si>
    <t>(d)</t>
  </si>
  <si>
    <t>(e)</t>
  </si>
  <si>
    <t xml:space="preserve">Pick up and delivery  of AB materials by designated agent on behalf of absentee voter </t>
  </si>
  <si>
    <t>Agent Drop: Voted ballot delivered on behalf of absentee voter</t>
  </si>
  <si>
    <t>Hennepin County:  Absentee voter county: City processes (accept/reject)</t>
  </si>
  <si>
    <t>Des Agent:</t>
  </si>
  <si>
    <t>Voter Drop: Voted ballot deliveredby voter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</si>
</sst>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indexed="8"/>
      <name val="Arial"/>
    </font>
    <font>
      <sz val="11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 val="double"/>
      <sz val="12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11" fillId="0" borderId="0" xfId="0" applyNumberFormat="1" applyFont="1" applyBorder="1"/>
    <xf numFmtId="10" fontId="11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9" fontId="5" fillId="0" borderId="0" xfId="1" applyNumberFormat="1" applyFont="1" applyBorder="1"/>
    <xf numFmtId="0" fontId="5" fillId="0" borderId="0" xfId="0" applyFont="1" applyBorder="1" applyAlignment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3" borderId="0" xfId="0" applyFont="1" applyFill="1" applyBorder="1" applyAlignment="1">
      <alignment horizontal="center"/>
    </xf>
    <xf numFmtId="3" fontId="7" fillId="0" borderId="0" xfId="2" applyNumberFormat="1" applyFont="1" applyBorder="1"/>
    <xf numFmtId="3" fontId="11" fillId="0" borderId="0" xfId="2" applyNumberFormat="1" applyFont="1" applyBorder="1"/>
    <xf numFmtId="10" fontId="0" fillId="0" borderId="0" xfId="0" applyNumberFormat="1" applyBorder="1"/>
    <xf numFmtId="10" fontId="9" fillId="0" borderId="0" xfId="0" applyNumberFormat="1" applyFont="1" applyBorder="1"/>
    <xf numFmtId="10" fontId="3" fillId="2" borderId="0" xfId="0" applyNumberFormat="1" applyFont="1" applyFill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2" borderId="0" xfId="0" applyNumberFormat="1" applyFont="1" applyFill="1" applyBorder="1" applyAlignment="1"/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/>
    <xf numFmtId="0" fontId="0" fillId="0" borderId="0" xfId="0" applyBorder="1" applyAlignment="1"/>
    <xf numFmtId="0" fontId="3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64" fontId="3" fillId="2" borderId="0" xfId="2" applyNumberFormat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right"/>
    </xf>
    <xf numFmtId="10" fontId="8" fillId="0" borderId="0" xfId="0" applyNumberFormat="1" applyFont="1" applyBorder="1"/>
    <xf numFmtId="10" fontId="4" fillId="0" borderId="0" xfId="0" applyNumberFormat="1" applyFont="1" applyBorder="1" applyAlignment="1">
      <alignment horizontal="center" wrapText="1"/>
    </xf>
    <xf numFmtId="0" fontId="0" fillId="2" borderId="0" xfId="0" applyFill="1"/>
    <xf numFmtId="10" fontId="0" fillId="2" borderId="0" xfId="0" applyNumberFormat="1" applyFill="1" applyBorder="1"/>
    <xf numFmtId="0" fontId="0" fillId="2" borderId="0" xfId="0" applyFill="1" applyBorder="1"/>
    <xf numFmtId="0" fontId="8" fillId="0" borderId="0" xfId="0" applyFont="1" applyBorder="1" applyAlignment="1">
      <alignment horizontal="left"/>
    </xf>
    <xf numFmtId="3" fontId="8" fillId="3" borderId="0" xfId="0" applyNumberFormat="1" applyFont="1" applyFill="1" applyBorder="1" applyAlignment="1">
      <alignment horizontal="center"/>
    </xf>
    <xf numFmtId="164" fontId="8" fillId="3" borderId="0" xfId="2" applyNumberFormat="1" applyFont="1" applyFill="1" applyBorder="1" applyAlignment="1">
      <alignment horizontal="left"/>
    </xf>
    <xf numFmtId="164" fontId="8" fillId="0" borderId="0" xfId="2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center"/>
    </xf>
    <xf numFmtId="164" fontId="0" fillId="0" borderId="0" xfId="2" applyNumberFormat="1" applyFon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4" fontId="8" fillId="0" borderId="0" xfId="2" applyNumberFormat="1" applyFont="1" applyBorder="1"/>
    <xf numFmtId="164" fontId="0" fillId="0" borderId="0" xfId="0" applyNumberFormat="1"/>
    <xf numFmtId="0" fontId="12" fillId="0" borderId="0" xfId="0" applyFont="1" applyBorder="1" applyAlignment="1" applyProtection="1">
      <alignment vertical="top" wrapText="1" readingOrder="1"/>
      <protection locked="0"/>
    </xf>
    <xf numFmtId="0" fontId="12" fillId="3" borderId="0" xfId="0" applyFont="1" applyFill="1" applyBorder="1" applyAlignment="1" applyProtection="1">
      <alignment vertical="top" wrapText="1" readingOrder="1"/>
      <protection locked="0"/>
    </xf>
    <xf numFmtId="10" fontId="8" fillId="3" borderId="0" xfId="0" applyNumberFormat="1" applyFont="1" applyFill="1" applyBorder="1" applyAlignment="1">
      <alignment horizontal="center"/>
    </xf>
    <xf numFmtId="10" fontId="8" fillId="3" borderId="0" xfId="0" applyNumberFormat="1" applyFont="1" applyFill="1" applyBorder="1"/>
    <xf numFmtId="0" fontId="8" fillId="3" borderId="0" xfId="0" applyFont="1" applyFill="1" applyBorder="1"/>
    <xf numFmtId="0" fontId="3" fillId="0" borderId="0" xfId="0" applyFont="1" applyBorder="1"/>
    <xf numFmtId="10" fontId="5" fillId="0" borderId="0" xfId="0" applyNumberFormat="1" applyFont="1" applyBorder="1"/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2"/>
  <sheetViews>
    <sheetView tabSelected="1" zoomScale="90" zoomScaleNormal="9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9.140625" defaultRowHeight="14.25" x14ac:dyDescent="0.2"/>
  <cols>
    <col min="1" max="1" width="5.85546875" style="6" bestFit="1" customWidth="1"/>
    <col min="2" max="2" width="12.7109375" style="6" customWidth="1"/>
    <col min="3" max="3" width="10.7109375" style="50" bestFit="1" customWidth="1"/>
    <col min="4" max="4" width="13.7109375" style="1" bestFit="1" customWidth="1"/>
    <col min="5" max="5" width="14.140625" style="1" customWidth="1"/>
    <col min="6" max="6" width="12.7109375" style="1" bestFit="1" customWidth="1"/>
    <col min="7" max="7" width="12" style="1" bestFit="1" customWidth="1"/>
    <col min="8" max="8" width="10.7109375" style="4" bestFit="1" customWidth="1"/>
    <col min="9" max="9" width="12.28515625" style="1" bestFit="1" customWidth="1"/>
    <col min="10" max="10" width="13.28515625" style="1" bestFit="1" customWidth="1"/>
    <col min="11" max="11" width="11.42578125" style="1" bestFit="1" customWidth="1"/>
    <col min="12" max="12" width="11.7109375" style="40" customWidth="1"/>
    <col min="13" max="16384" width="9.140625" style="1"/>
  </cols>
  <sheetData>
    <row r="1" spans="1:13" ht="18" x14ac:dyDescent="0.25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60"/>
      <c r="M1" s="61"/>
    </row>
    <row r="2" spans="1:13" ht="18" x14ac:dyDescent="0.25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29"/>
      <c r="M2" s="61"/>
    </row>
    <row r="3" spans="1:13" s="11" customFormat="1" ht="53.25" customHeight="1" x14ac:dyDescent="0.25">
      <c r="A3" s="15" t="s">
        <v>0</v>
      </c>
      <c r="B3" s="15" t="s">
        <v>1</v>
      </c>
      <c r="C3" s="44" t="s">
        <v>57</v>
      </c>
      <c r="D3" s="2" t="s">
        <v>3</v>
      </c>
      <c r="E3" s="2" t="s">
        <v>4</v>
      </c>
      <c r="F3" s="2" t="s">
        <v>18</v>
      </c>
      <c r="G3" s="2" t="s">
        <v>22</v>
      </c>
      <c r="H3" s="2" t="s">
        <v>2</v>
      </c>
      <c r="I3" s="2" t="s">
        <v>19</v>
      </c>
      <c r="J3" s="2" t="s">
        <v>20</v>
      </c>
      <c r="K3" s="2" t="s">
        <v>21</v>
      </c>
      <c r="L3" s="58" t="s">
        <v>58</v>
      </c>
      <c r="M3" s="44" t="s">
        <v>56</v>
      </c>
    </row>
    <row r="4" spans="1:13" s="14" customFormat="1" ht="15.75" x14ac:dyDescent="0.25">
      <c r="A4" s="43" t="s">
        <v>23</v>
      </c>
      <c r="B4" s="43"/>
      <c r="C4" s="45">
        <f t="shared" ref="C4:I4" si="0">SUM(C16+C29+C43+C53+C64+C75+C87+C97+C108+C121+C133+C148+C163)</f>
        <v>224384</v>
      </c>
      <c r="D4" s="7">
        <f t="shared" si="0"/>
        <v>2831</v>
      </c>
      <c r="E4" s="7">
        <f t="shared" si="0"/>
        <v>930</v>
      </c>
      <c r="F4" s="7">
        <f t="shared" si="0"/>
        <v>3761</v>
      </c>
      <c r="G4" s="7">
        <f t="shared" si="0"/>
        <v>30781</v>
      </c>
      <c r="H4" s="7">
        <f t="shared" si="0"/>
        <v>4668</v>
      </c>
      <c r="I4" s="7">
        <f t="shared" si="0"/>
        <v>35449</v>
      </c>
      <c r="J4" s="8">
        <f>I4/(C4+F4)</f>
        <v>0.15537925442153017</v>
      </c>
      <c r="K4" s="8">
        <f>H4/I4</f>
        <v>0.13168213489802252</v>
      </c>
      <c r="L4" s="79">
        <f>SUM(D4/G4)</f>
        <v>9.1972320587375325E-2</v>
      </c>
      <c r="M4" s="7">
        <f>SUM(M16+M29+M43+M53+M64+M75+M87+M97+M108+M121+M133+M148+M163)</f>
        <v>1596</v>
      </c>
    </row>
    <row r="5" spans="1:13" s="14" customFormat="1" ht="15" x14ac:dyDescent="0.25">
      <c r="A5" s="3"/>
      <c r="B5" s="3"/>
      <c r="C5" s="46"/>
      <c r="D5" s="12"/>
      <c r="E5" s="12"/>
      <c r="F5" s="12"/>
      <c r="G5" s="12"/>
      <c r="H5" s="12"/>
      <c r="I5" s="12"/>
      <c r="J5" s="13"/>
      <c r="K5" s="13"/>
      <c r="L5" s="41"/>
    </row>
    <row r="6" spans="1:13" s="10" customFormat="1" ht="12.75" x14ac:dyDescent="0.2">
      <c r="A6" s="16">
        <v>1</v>
      </c>
      <c r="B6" s="16">
        <v>1</v>
      </c>
      <c r="C6" s="73">
        <v>835</v>
      </c>
      <c r="D6" s="53">
        <v>4</v>
      </c>
      <c r="E6" s="53">
        <v>0</v>
      </c>
      <c r="F6" s="53">
        <f>SUM(D6:E6)</f>
        <v>4</v>
      </c>
      <c r="G6" s="53">
        <v>95</v>
      </c>
      <c r="H6" s="17">
        <v>5</v>
      </c>
      <c r="I6" s="17">
        <f t="shared" ref="I6:I28" si="1">SUM(G6:H6)</f>
        <v>100</v>
      </c>
      <c r="J6" s="19">
        <f t="shared" ref="J6:J28" si="2">I6/(C6+F6)</f>
        <v>0.11918951132300358</v>
      </c>
      <c r="K6" s="19">
        <f t="shared" ref="K6:K28" si="3">H6/I6</f>
        <v>0.05</v>
      </c>
      <c r="L6" s="56">
        <f t="shared" ref="L6:L74" si="4">SUM(D6/G6)</f>
        <v>4.2105263157894736E-2</v>
      </c>
      <c r="M6" s="10">
        <v>10</v>
      </c>
    </row>
    <row r="7" spans="1:13" s="10" customFormat="1" ht="12.75" x14ac:dyDescent="0.2">
      <c r="A7" s="16">
        <v>1</v>
      </c>
      <c r="B7" s="16">
        <v>2</v>
      </c>
      <c r="C7" s="73">
        <v>2719</v>
      </c>
      <c r="D7" s="53">
        <v>12</v>
      </c>
      <c r="E7" s="53">
        <v>5</v>
      </c>
      <c r="F7" s="53">
        <f t="shared" ref="F7:F28" si="5">SUM(D7:E7)</f>
        <v>17</v>
      </c>
      <c r="G7" s="53">
        <v>256</v>
      </c>
      <c r="H7" s="17">
        <v>44</v>
      </c>
      <c r="I7" s="17">
        <f t="shared" si="1"/>
        <v>300</v>
      </c>
      <c r="J7" s="19">
        <f t="shared" si="2"/>
        <v>0.10964912280701754</v>
      </c>
      <c r="K7" s="19">
        <f t="shared" si="3"/>
        <v>0.14666666666666667</v>
      </c>
      <c r="L7" s="56">
        <f t="shared" si="4"/>
        <v>4.6875E-2</v>
      </c>
      <c r="M7" s="10">
        <v>13</v>
      </c>
    </row>
    <row r="8" spans="1:13" s="10" customFormat="1" ht="12.75" x14ac:dyDescent="0.2">
      <c r="A8" s="16">
        <v>1</v>
      </c>
      <c r="B8" s="16">
        <v>3</v>
      </c>
      <c r="C8" s="73">
        <v>2268</v>
      </c>
      <c r="D8" s="53">
        <v>22</v>
      </c>
      <c r="E8" s="53">
        <v>3</v>
      </c>
      <c r="F8" s="53">
        <f t="shared" si="5"/>
        <v>25</v>
      </c>
      <c r="G8" s="53">
        <v>284</v>
      </c>
      <c r="H8" s="17">
        <v>10</v>
      </c>
      <c r="I8" s="17">
        <f t="shared" si="1"/>
        <v>294</v>
      </c>
      <c r="J8" s="19">
        <f t="shared" si="2"/>
        <v>0.12821631051024859</v>
      </c>
      <c r="K8" s="19">
        <f t="shared" si="3"/>
        <v>3.4013605442176874E-2</v>
      </c>
      <c r="L8" s="56">
        <f t="shared" si="4"/>
        <v>7.746478873239436E-2</v>
      </c>
      <c r="M8" s="10">
        <v>5</v>
      </c>
    </row>
    <row r="9" spans="1:13" s="10" customFormat="1" ht="12.75" x14ac:dyDescent="0.2">
      <c r="A9" s="16">
        <v>1</v>
      </c>
      <c r="B9" s="16">
        <v>4</v>
      </c>
      <c r="C9" s="73">
        <v>2078</v>
      </c>
      <c r="D9" s="53">
        <v>8</v>
      </c>
      <c r="E9" s="53">
        <v>0</v>
      </c>
      <c r="F9" s="53">
        <f t="shared" si="5"/>
        <v>8</v>
      </c>
      <c r="G9" s="53">
        <v>268</v>
      </c>
      <c r="H9" s="17">
        <v>15</v>
      </c>
      <c r="I9" s="17">
        <f t="shared" si="1"/>
        <v>283</v>
      </c>
      <c r="J9" s="19">
        <f t="shared" si="2"/>
        <v>0.13566634707574304</v>
      </c>
      <c r="K9" s="19">
        <f t="shared" si="3"/>
        <v>5.3003533568904596E-2</v>
      </c>
      <c r="L9" s="56">
        <f t="shared" si="4"/>
        <v>2.9850746268656716E-2</v>
      </c>
      <c r="M9" s="34">
        <v>8</v>
      </c>
    </row>
    <row r="10" spans="1:13" s="10" customFormat="1" ht="12.75" x14ac:dyDescent="0.2">
      <c r="A10" s="16">
        <v>1</v>
      </c>
      <c r="B10" s="16">
        <v>5</v>
      </c>
      <c r="C10" s="73">
        <v>1772</v>
      </c>
      <c r="D10" s="53">
        <v>8</v>
      </c>
      <c r="E10" s="53">
        <v>11</v>
      </c>
      <c r="F10" s="53">
        <f t="shared" si="5"/>
        <v>19</v>
      </c>
      <c r="G10" s="53">
        <v>202</v>
      </c>
      <c r="H10" s="17">
        <v>29</v>
      </c>
      <c r="I10" s="17">
        <f t="shared" si="1"/>
        <v>231</v>
      </c>
      <c r="J10" s="19">
        <f t="shared" si="2"/>
        <v>0.12897822445561138</v>
      </c>
      <c r="K10" s="19">
        <f t="shared" si="3"/>
        <v>0.12554112554112554</v>
      </c>
      <c r="L10" s="56">
        <f t="shared" si="4"/>
        <v>3.9603960396039604E-2</v>
      </c>
      <c r="M10" s="34">
        <v>6</v>
      </c>
    </row>
    <row r="11" spans="1:13" s="10" customFormat="1" ht="12.75" x14ac:dyDescent="0.2">
      <c r="A11" s="16">
        <v>1</v>
      </c>
      <c r="B11" s="16">
        <v>6</v>
      </c>
      <c r="C11" s="73">
        <v>2220</v>
      </c>
      <c r="D11" s="53">
        <v>28</v>
      </c>
      <c r="E11" s="53">
        <v>0</v>
      </c>
      <c r="F11" s="53">
        <f t="shared" si="5"/>
        <v>28</v>
      </c>
      <c r="G11" s="53">
        <v>300</v>
      </c>
      <c r="H11" s="17">
        <v>13</v>
      </c>
      <c r="I11" s="17">
        <f t="shared" si="1"/>
        <v>313</v>
      </c>
      <c r="J11" s="19">
        <f t="shared" si="2"/>
        <v>0.13923487544483987</v>
      </c>
      <c r="K11" s="19">
        <f t="shared" si="3"/>
        <v>4.1533546325878593E-2</v>
      </c>
      <c r="L11" s="56">
        <f t="shared" si="4"/>
        <v>9.3333333333333338E-2</v>
      </c>
      <c r="M11" s="34">
        <v>36</v>
      </c>
    </row>
    <row r="12" spans="1:13" s="10" customFormat="1" ht="12.75" x14ac:dyDescent="0.2">
      <c r="A12" s="16">
        <v>1</v>
      </c>
      <c r="B12" s="16">
        <v>7</v>
      </c>
      <c r="C12" s="73">
        <v>1539</v>
      </c>
      <c r="D12" s="53">
        <v>33</v>
      </c>
      <c r="E12" s="53">
        <v>0</v>
      </c>
      <c r="F12" s="53">
        <f t="shared" si="5"/>
        <v>33</v>
      </c>
      <c r="G12" s="53">
        <v>167</v>
      </c>
      <c r="H12" s="17">
        <v>10</v>
      </c>
      <c r="I12" s="17">
        <f t="shared" si="1"/>
        <v>177</v>
      </c>
      <c r="J12" s="19">
        <f t="shared" si="2"/>
        <v>0.11259541984732824</v>
      </c>
      <c r="K12" s="19">
        <f t="shared" si="3"/>
        <v>5.6497175141242938E-2</v>
      </c>
      <c r="L12" s="56">
        <f t="shared" si="4"/>
        <v>0.19760479041916168</v>
      </c>
      <c r="M12" s="34">
        <v>6</v>
      </c>
    </row>
    <row r="13" spans="1:13" s="10" customFormat="1" ht="12.75" x14ac:dyDescent="0.2">
      <c r="A13" s="16">
        <v>1</v>
      </c>
      <c r="B13" s="16">
        <v>8</v>
      </c>
      <c r="C13" s="73">
        <v>1332</v>
      </c>
      <c r="D13" s="53">
        <v>19</v>
      </c>
      <c r="E13" s="53">
        <v>2</v>
      </c>
      <c r="F13" s="53">
        <f t="shared" si="5"/>
        <v>21</v>
      </c>
      <c r="G13" s="53">
        <v>189</v>
      </c>
      <c r="H13" s="17">
        <v>6</v>
      </c>
      <c r="I13" s="17">
        <f t="shared" si="1"/>
        <v>195</v>
      </c>
      <c r="J13" s="19">
        <f t="shared" si="2"/>
        <v>0.14412416851441243</v>
      </c>
      <c r="K13" s="19">
        <f t="shared" si="3"/>
        <v>3.0769230769230771E-2</v>
      </c>
      <c r="L13" s="56">
        <f t="shared" si="4"/>
        <v>0.10052910052910052</v>
      </c>
      <c r="M13" s="34">
        <v>6</v>
      </c>
    </row>
    <row r="14" spans="1:13" s="10" customFormat="1" ht="12.75" x14ac:dyDescent="0.2">
      <c r="A14" s="16">
        <v>1</v>
      </c>
      <c r="B14" s="16">
        <v>9</v>
      </c>
      <c r="C14" s="73">
        <v>2324</v>
      </c>
      <c r="D14" s="53">
        <v>26</v>
      </c>
      <c r="E14" s="53">
        <v>0</v>
      </c>
      <c r="F14" s="53">
        <f t="shared" si="5"/>
        <v>26</v>
      </c>
      <c r="G14" s="63">
        <v>232</v>
      </c>
      <c r="H14" s="17">
        <v>19</v>
      </c>
      <c r="I14" s="17">
        <f t="shared" si="1"/>
        <v>251</v>
      </c>
      <c r="J14" s="19">
        <f t="shared" si="2"/>
        <v>0.10680851063829787</v>
      </c>
      <c r="K14" s="19">
        <f t="shared" si="3"/>
        <v>7.5697211155378488E-2</v>
      </c>
      <c r="L14" s="56">
        <f t="shared" si="4"/>
        <v>0.11206896551724138</v>
      </c>
      <c r="M14" s="34">
        <v>25</v>
      </c>
    </row>
    <row r="15" spans="1:13" s="10" customFormat="1" ht="12.75" x14ac:dyDescent="0.2">
      <c r="A15" s="16">
        <v>1</v>
      </c>
      <c r="B15" s="16">
        <v>10</v>
      </c>
      <c r="C15" s="73">
        <v>948</v>
      </c>
      <c r="D15" s="53">
        <v>3</v>
      </c>
      <c r="E15" s="53">
        <v>1</v>
      </c>
      <c r="F15" s="53">
        <f t="shared" si="5"/>
        <v>4</v>
      </c>
      <c r="G15" s="63">
        <v>101</v>
      </c>
      <c r="H15" s="17">
        <v>8</v>
      </c>
      <c r="I15" s="17">
        <f t="shared" si="1"/>
        <v>109</v>
      </c>
      <c r="J15" s="19">
        <f t="shared" si="2"/>
        <v>0.11449579831932773</v>
      </c>
      <c r="K15" s="19">
        <f t="shared" si="3"/>
        <v>7.3394495412844041E-2</v>
      </c>
      <c r="L15" s="57">
        <f t="shared" ref="L15" si="6">SUM(D15/G15)</f>
        <v>2.9702970297029702E-2</v>
      </c>
      <c r="M15" s="34">
        <v>6</v>
      </c>
    </row>
    <row r="16" spans="1:13" s="5" customFormat="1" ht="15.75" x14ac:dyDescent="0.25">
      <c r="A16" s="81" t="s">
        <v>5</v>
      </c>
      <c r="B16" s="81"/>
      <c r="C16" s="27">
        <f>SUM(C6:C15)</f>
        <v>18035</v>
      </c>
      <c r="D16" s="27">
        <f t="shared" ref="D16:I16" si="7">SUM(D6:D15)</f>
        <v>163</v>
      </c>
      <c r="E16" s="27">
        <f t="shared" si="7"/>
        <v>22</v>
      </c>
      <c r="F16" s="27">
        <f t="shared" si="7"/>
        <v>185</v>
      </c>
      <c r="G16" s="27">
        <f t="shared" si="7"/>
        <v>2094</v>
      </c>
      <c r="H16" s="27">
        <f t="shared" si="7"/>
        <v>159</v>
      </c>
      <c r="I16" s="27">
        <f t="shared" si="7"/>
        <v>2253</v>
      </c>
      <c r="J16" s="67">
        <f>I16/(C16+F16)</f>
        <v>0.12365532381997804</v>
      </c>
      <c r="K16" s="67">
        <f>H16/I16</f>
        <v>7.057256990679095E-2</v>
      </c>
      <c r="L16" s="42">
        <f t="shared" si="4"/>
        <v>7.7841451766953201E-2</v>
      </c>
      <c r="M16" s="66">
        <f t="shared" ref="M16" si="8">SUM(M6:M15)</f>
        <v>121</v>
      </c>
    </row>
    <row r="17" spans="1:13" s="10" customFormat="1" x14ac:dyDescent="0.2">
      <c r="A17" s="16"/>
      <c r="B17" s="16"/>
      <c r="C17" s="48"/>
      <c r="D17" s="16"/>
      <c r="E17" s="16"/>
      <c r="F17" s="16"/>
      <c r="G17" s="16"/>
      <c r="H17" s="18"/>
      <c r="I17" s="17"/>
      <c r="J17" s="19"/>
      <c r="K17" s="19"/>
      <c r="L17" s="41"/>
    </row>
    <row r="18" spans="1:13" s="10" customFormat="1" ht="12.75" x14ac:dyDescent="0.2">
      <c r="A18" s="16">
        <v>2</v>
      </c>
      <c r="B18" s="16">
        <v>1</v>
      </c>
      <c r="C18" s="73">
        <v>1367</v>
      </c>
      <c r="D18" s="16">
        <v>18</v>
      </c>
      <c r="E18" s="16">
        <v>1</v>
      </c>
      <c r="F18" s="16">
        <f t="shared" si="5"/>
        <v>19</v>
      </c>
      <c r="G18" s="64">
        <v>208</v>
      </c>
      <c r="H18" s="18">
        <v>14</v>
      </c>
      <c r="I18" s="17">
        <f t="shared" si="1"/>
        <v>222</v>
      </c>
      <c r="J18" s="19">
        <f t="shared" si="2"/>
        <v>0.16017316017316016</v>
      </c>
      <c r="K18" s="19">
        <f t="shared" si="3"/>
        <v>6.3063063063063057E-2</v>
      </c>
      <c r="L18" s="57">
        <f t="shared" si="4"/>
        <v>8.6538461538461536E-2</v>
      </c>
      <c r="M18" s="34">
        <v>10</v>
      </c>
    </row>
    <row r="19" spans="1:13" s="10" customFormat="1" ht="12.75" x14ac:dyDescent="0.2">
      <c r="A19" s="16">
        <v>2</v>
      </c>
      <c r="B19" s="16">
        <v>2</v>
      </c>
      <c r="C19" s="73">
        <v>1361</v>
      </c>
      <c r="D19" s="16">
        <v>24</v>
      </c>
      <c r="E19" s="16">
        <v>1</v>
      </c>
      <c r="F19" s="16">
        <f t="shared" si="5"/>
        <v>25</v>
      </c>
      <c r="G19" s="64">
        <v>306</v>
      </c>
      <c r="H19" s="18">
        <v>24</v>
      </c>
      <c r="I19" s="17">
        <f t="shared" si="1"/>
        <v>330</v>
      </c>
      <c r="J19" s="19">
        <f t="shared" si="2"/>
        <v>0.23809523809523808</v>
      </c>
      <c r="K19" s="19">
        <f t="shared" si="3"/>
        <v>7.2727272727272724E-2</v>
      </c>
      <c r="L19" s="57">
        <f t="shared" si="4"/>
        <v>7.8431372549019607E-2</v>
      </c>
      <c r="M19" s="34">
        <v>18</v>
      </c>
    </row>
    <row r="20" spans="1:13" s="10" customFormat="1" ht="12.75" x14ac:dyDescent="0.2">
      <c r="A20" s="16">
        <v>2</v>
      </c>
      <c r="B20" s="16">
        <v>3</v>
      </c>
      <c r="C20" s="73">
        <v>1542</v>
      </c>
      <c r="D20" s="16">
        <v>73</v>
      </c>
      <c r="E20" s="16">
        <v>24</v>
      </c>
      <c r="F20" s="16">
        <f t="shared" si="5"/>
        <v>97</v>
      </c>
      <c r="G20" s="65">
        <v>338</v>
      </c>
      <c r="H20" s="18">
        <v>111</v>
      </c>
      <c r="I20" s="17">
        <f t="shared" si="1"/>
        <v>449</v>
      </c>
      <c r="J20" s="19">
        <f t="shared" si="2"/>
        <v>0.27394752898108604</v>
      </c>
      <c r="K20" s="19">
        <f t="shared" si="3"/>
        <v>0.24721603563474387</v>
      </c>
      <c r="L20" s="57">
        <f t="shared" si="4"/>
        <v>0.21597633136094674</v>
      </c>
      <c r="M20" s="34">
        <v>19</v>
      </c>
    </row>
    <row r="21" spans="1:13" s="10" customFormat="1" ht="12.75" x14ac:dyDescent="0.2">
      <c r="A21" s="16">
        <v>2</v>
      </c>
      <c r="B21" s="16">
        <v>4</v>
      </c>
      <c r="C21" s="73">
        <v>1037</v>
      </c>
      <c r="D21" s="16">
        <v>22</v>
      </c>
      <c r="E21" s="16">
        <v>5</v>
      </c>
      <c r="F21" s="16">
        <f t="shared" si="5"/>
        <v>27</v>
      </c>
      <c r="G21" s="65">
        <v>42</v>
      </c>
      <c r="H21" s="18">
        <v>10</v>
      </c>
      <c r="I21" s="17">
        <f t="shared" si="1"/>
        <v>52</v>
      </c>
      <c r="J21" s="19">
        <f t="shared" si="2"/>
        <v>4.8872180451127817E-2</v>
      </c>
      <c r="K21" s="19">
        <f t="shared" si="3"/>
        <v>0.19230769230769232</v>
      </c>
      <c r="L21" s="57">
        <f t="shared" si="4"/>
        <v>0.52380952380952384</v>
      </c>
      <c r="M21" s="10">
        <v>9</v>
      </c>
    </row>
    <row r="22" spans="1:13" s="10" customFormat="1" ht="12.75" x14ac:dyDescent="0.2">
      <c r="A22" s="16">
        <v>2</v>
      </c>
      <c r="B22" s="16">
        <v>5</v>
      </c>
      <c r="C22" s="73">
        <v>1658</v>
      </c>
      <c r="D22" s="16">
        <v>57</v>
      </c>
      <c r="E22" s="16">
        <v>18</v>
      </c>
      <c r="F22" s="16">
        <f t="shared" si="5"/>
        <v>75</v>
      </c>
      <c r="G22" s="65">
        <v>493</v>
      </c>
      <c r="H22" s="18">
        <v>127</v>
      </c>
      <c r="I22" s="17">
        <f t="shared" si="1"/>
        <v>620</v>
      </c>
      <c r="J22" s="19">
        <f t="shared" si="2"/>
        <v>0.35776110790536642</v>
      </c>
      <c r="K22" s="19">
        <f t="shared" si="3"/>
        <v>0.20483870967741935</v>
      </c>
      <c r="L22" s="57">
        <f t="shared" si="4"/>
        <v>0.11561866125760649</v>
      </c>
      <c r="M22" s="34">
        <v>40</v>
      </c>
    </row>
    <row r="23" spans="1:13" s="10" customFormat="1" ht="12.75" x14ac:dyDescent="0.2">
      <c r="A23" s="16">
        <v>2</v>
      </c>
      <c r="B23" s="16">
        <v>6</v>
      </c>
      <c r="C23" s="73">
        <v>1023</v>
      </c>
      <c r="D23" s="16">
        <v>32</v>
      </c>
      <c r="E23" s="16">
        <v>2</v>
      </c>
      <c r="F23" s="16">
        <f t="shared" si="5"/>
        <v>34</v>
      </c>
      <c r="G23" s="65">
        <v>360</v>
      </c>
      <c r="H23" s="18">
        <v>62</v>
      </c>
      <c r="I23" s="17">
        <f t="shared" si="1"/>
        <v>422</v>
      </c>
      <c r="J23" s="19">
        <f t="shared" si="2"/>
        <v>0.39924314096499525</v>
      </c>
      <c r="K23" s="19">
        <f t="shared" si="3"/>
        <v>0.14691943127962084</v>
      </c>
      <c r="L23" s="57">
        <f t="shared" si="4"/>
        <v>8.8888888888888892E-2</v>
      </c>
      <c r="M23" s="34">
        <v>17</v>
      </c>
    </row>
    <row r="24" spans="1:13" s="10" customFormat="1" ht="12.75" x14ac:dyDescent="0.2">
      <c r="A24" s="16">
        <v>2</v>
      </c>
      <c r="B24" s="16">
        <v>7</v>
      </c>
      <c r="C24" s="73">
        <v>650</v>
      </c>
      <c r="D24" s="16">
        <v>17</v>
      </c>
      <c r="E24" s="16">
        <v>6</v>
      </c>
      <c r="F24" s="16">
        <f t="shared" si="5"/>
        <v>23</v>
      </c>
      <c r="G24" s="65">
        <v>91</v>
      </c>
      <c r="H24" s="18">
        <v>30</v>
      </c>
      <c r="I24" s="17">
        <f t="shared" si="1"/>
        <v>121</v>
      </c>
      <c r="J24" s="19">
        <f t="shared" si="2"/>
        <v>0.17979197622585438</v>
      </c>
      <c r="K24" s="19">
        <f t="shared" si="3"/>
        <v>0.24793388429752067</v>
      </c>
      <c r="L24" s="57">
        <f t="shared" si="4"/>
        <v>0.18681318681318682</v>
      </c>
      <c r="M24" s="34">
        <v>8</v>
      </c>
    </row>
    <row r="25" spans="1:13" s="10" customFormat="1" ht="12.75" x14ac:dyDescent="0.2">
      <c r="A25" s="16">
        <v>2</v>
      </c>
      <c r="B25" s="16">
        <v>8</v>
      </c>
      <c r="C25" s="73">
        <v>2529</v>
      </c>
      <c r="D25" s="16">
        <v>22</v>
      </c>
      <c r="E25" s="16">
        <v>3</v>
      </c>
      <c r="F25" s="16">
        <f t="shared" si="5"/>
        <v>25</v>
      </c>
      <c r="G25" s="65">
        <v>542</v>
      </c>
      <c r="H25" s="18">
        <v>32</v>
      </c>
      <c r="I25" s="17">
        <f t="shared" si="1"/>
        <v>574</v>
      </c>
      <c r="J25" s="19">
        <f t="shared" si="2"/>
        <v>0.22474549725920126</v>
      </c>
      <c r="K25" s="19">
        <f t="shared" si="3"/>
        <v>5.5749128919860627E-2</v>
      </c>
      <c r="L25" s="57">
        <f t="shared" si="4"/>
        <v>4.0590405904059039E-2</v>
      </c>
      <c r="M25" s="34">
        <v>32</v>
      </c>
    </row>
    <row r="26" spans="1:13" s="10" customFormat="1" ht="12.75" x14ac:dyDescent="0.2">
      <c r="A26" s="16">
        <v>2</v>
      </c>
      <c r="B26" s="16">
        <v>9</v>
      </c>
      <c r="C26" s="73">
        <v>1001</v>
      </c>
      <c r="D26" s="16">
        <v>30</v>
      </c>
      <c r="E26" s="16">
        <v>7</v>
      </c>
      <c r="F26" s="16">
        <f t="shared" si="5"/>
        <v>37</v>
      </c>
      <c r="G26" s="65">
        <v>256</v>
      </c>
      <c r="H26" s="18">
        <v>77</v>
      </c>
      <c r="I26" s="17">
        <f t="shared" si="1"/>
        <v>333</v>
      </c>
      <c r="J26" s="19">
        <f t="shared" si="2"/>
        <v>0.32080924855491327</v>
      </c>
      <c r="K26" s="19">
        <f t="shared" si="3"/>
        <v>0.23123123123123124</v>
      </c>
      <c r="L26" s="57">
        <f t="shared" si="4"/>
        <v>0.1171875</v>
      </c>
      <c r="M26" s="34">
        <v>17</v>
      </c>
    </row>
    <row r="27" spans="1:13" s="10" customFormat="1" ht="12.75" x14ac:dyDescent="0.2">
      <c r="A27" s="16">
        <v>2</v>
      </c>
      <c r="B27" s="16">
        <v>10</v>
      </c>
      <c r="C27" s="73">
        <v>1631</v>
      </c>
      <c r="D27" s="16">
        <v>18</v>
      </c>
      <c r="E27" s="16">
        <v>2</v>
      </c>
      <c r="F27" s="16">
        <f t="shared" si="5"/>
        <v>20</v>
      </c>
      <c r="G27" s="65">
        <v>56</v>
      </c>
      <c r="H27" s="18">
        <v>6</v>
      </c>
      <c r="I27" s="17">
        <f t="shared" si="1"/>
        <v>62</v>
      </c>
      <c r="J27" s="19">
        <f t="shared" si="2"/>
        <v>3.7552998182919441E-2</v>
      </c>
      <c r="K27" s="19">
        <f t="shared" si="3"/>
        <v>9.6774193548387094E-2</v>
      </c>
      <c r="L27" s="57">
        <f t="shared" si="4"/>
        <v>0.32142857142857145</v>
      </c>
      <c r="M27" s="34">
        <v>8</v>
      </c>
    </row>
    <row r="28" spans="1:13" s="10" customFormat="1" ht="12.75" x14ac:dyDescent="0.2">
      <c r="A28" s="16">
        <v>2</v>
      </c>
      <c r="B28" s="16">
        <v>11</v>
      </c>
      <c r="C28" s="73">
        <v>1367</v>
      </c>
      <c r="D28" s="16">
        <v>18</v>
      </c>
      <c r="E28" s="16">
        <v>0</v>
      </c>
      <c r="F28" s="16">
        <f t="shared" si="5"/>
        <v>18</v>
      </c>
      <c r="G28" s="65">
        <v>228</v>
      </c>
      <c r="H28" s="18">
        <v>11</v>
      </c>
      <c r="I28" s="17">
        <f t="shared" si="1"/>
        <v>239</v>
      </c>
      <c r="J28" s="19">
        <f t="shared" si="2"/>
        <v>0.17256317689530687</v>
      </c>
      <c r="K28" s="19">
        <f t="shared" si="3"/>
        <v>4.6025104602510462E-2</v>
      </c>
      <c r="L28" s="57">
        <f t="shared" si="4"/>
        <v>7.8947368421052627E-2</v>
      </c>
      <c r="M28" s="34">
        <v>9</v>
      </c>
    </row>
    <row r="29" spans="1:13" s="5" customFormat="1" ht="15" x14ac:dyDescent="0.25">
      <c r="A29" s="81" t="s">
        <v>6</v>
      </c>
      <c r="B29" s="81"/>
      <c r="C29" s="27">
        <f t="shared" ref="C29:I29" si="9">SUM(C18:C28)</f>
        <v>15166</v>
      </c>
      <c r="D29" s="28">
        <f t="shared" si="9"/>
        <v>331</v>
      </c>
      <c r="E29" s="28">
        <f t="shared" si="9"/>
        <v>69</v>
      </c>
      <c r="F29" s="28">
        <f t="shared" si="9"/>
        <v>400</v>
      </c>
      <c r="G29" s="55">
        <f t="shared" si="9"/>
        <v>2920</v>
      </c>
      <c r="H29" s="28">
        <f t="shared" si="9"/>
        <v>504</v>
      </c>
      <c r="I29" s="27">
        <f t="shared" si="9"/>
        <v>3424</v>
      </c>
      <c r="J29" s="29">
        <f>I29/(C29+F29)</f>
        <v>0.21996659385840936</v>
      </c>
      <c r="K29" s="29">
        <f>H29/I29</f>
        <v>0.14719626168224298</v>
      </c>
      <c r="L29" s="42">
        <f t="shared" si="4"/>
        <v>0.11335616438356165</v>
      </c>
      <c r="M29" s="51">
        <f>SUM(M18:M28)</f>
        <v>187</v>
      </c>
    </row>
    <row r="30" spans="1:13" s="10" customFormat="1" x14ac:dyDescent="0.2">
      <c r="A30" s="16"/>
      <c r="B30" s="16"/>
      <c r="C30" s="48"/>
      <c r="D30" s="16"/>
      <c r="E30" s="16"/>
      <c r="F30" s="16"/>
      <c r="G30" s="16"/>
      <c r="H30" s="18"/>
      <c r="I30" s="17"/>
      <c r="J30" s="19"/>
      <c r="K30" s="19"/>
      <c r="L30" s="41"/>
    </row>
    <row r="31" spans="1:13" s="10" customFormat="1" ht="12.75" x14ac:dyDescent="0.2">
      <c r="A31" s="16">
        <v>3</v>
      </c>
      <c r="B31" s="16">
        <v>1</v>
      </c>
      <c r="C31" s="73">
        <v>1825</v>
      </c>
      <c r="D31" s="37">
        <v>123</v>
      </c>
      <c r="E31" s="16">
        <v>10</v>
      </c>
      <c r="F31" s="16">
        <f t="shared" ref="F31:F103" si="10">SUM(D31:E31)</f>
        <v>133</v>
      </c>
      <c r="G31" s="16">
        <v>223</v>
      </c>
      <c r="H31" s="18">
        <v>31</v>
      </c>
      <c r="I31" s="17">
        <f t="shared" ref="I31:I103" si="11">SUM(G31:H31)</f>
        <v>254</v>
      </c>
      <c r="J31" s="19">
        <f t="shared" ref="J31:J103" si="12">I31/(C31+F31)</f>
        <v>0.12972420837589377</v>
      </c>
      <c r="K31" s="19">
        <f t="shared" ref="K31:K103" si="13">H31/I31</f>
        <v>0.12204724409448819</v>
      </c>
      <c r="L31" s="57">
        <f t="shared" si="4"/>
        <v>0.55156950672645744</v>
      </c>
      <c r="M31" s="34">
        <v>6</v>
      </c>
    </row>
    <row r="32" spans="1:13" s="10" customFormat="1" ht="12.75" x14ac:dyDescent="0.2">
      <c r="A32" s="16">
        <v>3</v>
      </c>
      <c r="B32" s="16">
        <v>2</v>
      </c>
      <c r="C32" s="73">
        <v>2077</v>
      </c>
      <c r="D32" s="16">
        <v>81</v>
      </c>
      <c r="E32" s="16">
        <v>6</v>
      </c>
      <c r="F32" s="16">
        <f t="shared" si="10"/>
        <v>87</v>
      </c>
      <c r="G32" s="16">
        <v>376</v>
      </c>
      <c r="H32" s="18">
        <v>65</v>
      </c>
      <c r="I32" s="17">
        <f t="shared" si="11"/>
        <v>441</v>
      </c>
      <c r="J32" s="19">
        <f t="shared" si="12"/>
        <v>0.20378927911275416</v>
      </c>
      <c r="K32" s="19">
        <f t="shared" si="13"/>
        <v>0.14739229024943309</v>
      </c>
      <c r="L32" s="57">
        <f t="shared" si="4"/>
        <v>0.21542553191489361</v>
      </c>
      <c r="M32" s="34">
        <v>15</v>
      </c>
    </row>
    <row r="33" spans="1:13" s="10" customFormat="1" ht="12.75" x14ac:dyDescent="0.2">
      <c r="A33" s="16">
        <v>3</v>
      </c>
      <c r="B33" s="16">
        <v>3</v>
      </c>
      <c r="C33" s="73">
        <v>2554</v>
      </c>
      <c r="D33" s="16">
        <v>50</v>
      </c>
      <c r="E33" s="16">
        <v>7</v>
      </c>
      <c r="F33" s="16">
        <f t="shared" si="10"/>
        <v>57</v>
      </c>
      <c r="G33" s="16">
        <v>602</v>
      </c>
      <c r="H33" s="18">
        <v>141</v>
      </c>
      <c r="I33" s="17">
        <f t="shared" si="11"/>
        <v>743</v>
      </c>
      <c r="J33" s="19">
        <f t="shared" si="12"/>
        <v>0.28456530065109154</v>
      </c>
      <c r="K33" s="19">
        <f t="shared" si="13"/>
        <v>0.18977119784656796</v>
      </c>
      <c r="L33" s="57">
        <f t="shared" si="4"/>
        <v>8.3056478405315617E-2</v>
      </c>
      <c r="M33" s="34">
        <v>25</v>
      </c>
    </row>
    <row r="34" spans="1:13" s="10" customFormat="1" ht="12.75" x14ac:dyDescent="0.2">
      <c r="A34" s="16">
        <v>3</v>
      </c>
      <c r="B34" s="16">
        <v>4</v>
      </c>
      <c r="C34" s="73">
        <v>953</v>
      </c>
      <c r="D34" s="16">
        <v>24</v>
      </c>
      <c r="E34" s="16">
        <v>2</v>
      </c>
      <c r="F34" s="16">
        <f t="shared" si="10"/>
        <v>26</v>
      </c>
      <c r="G34" s="16">
        <v>157</v>
      </c>
      <c r="H34" s="18">
        <v>10</v>
      </c>
      <c r="I34" s="17">
        <f t="shared" si="11"/>
        <v>167</v>
      </c>
      <c r="J34" s="19">
        <f t="shared" si="12"/>
        <v>0.17058222676200205</v>
      </c>
      <c r="K34" s="19">
        <f t="shared" si="13"/>
        <v>5.9880239520958084E-2</v>
      </c>
      <c r="L34" s="57">
        <f t="shared" si="4"/>
        <v>0.15286624203821655</v>
      </c>
      <c r="M34" s="34">
        <v>18</v>
      </c>
    </row>
    <row r="35" spans="1:13" s="10" customFormat="1" ht="12.75" x14ac:dyDescent="0.2">
      <c r="A35" s="16">
        <v>3</v>
      </c>
      <c r="B35" s="16">
        <v>5</v>
      </c>
      <c r="C35" s="73">
        <v>1505</v>
      </c>
      <c r="D35" s="16">
        <v>6</v>
      </c>
      <c r="E35" s="16">
        <v>23</v>
      </c>
      <c r="F35" s="16">
        <f t="shared" si="10"/>
        <v>29</v>
      </c>
      <c r="G35" s="16">
        <v>183</v>
      </c>
      <c r="H35" s="18">
        <v>48</v>
      </c>
      <c r="I35" s="17">
        <f t="shared" si="11"/>
        <v>231</v>
      </c>
      <c r="J35" s="19">
        <f t="shared" si="12"/>
        <v>0.15058670143415906</v>
      </c>
      <c r="K35" s="19">
        <f t="shared" si="13"/>
        <v>0.20779220779220781</v>
      </c>
      <c r="L35" s="57">
        <f t="shared" si="4"/>
        <v>3.2786885245901641E-2</v>
      </c>
      <c r="M35" s="34">
        <v>10</v>
      </c>
    </row>
    <row r="36" spans="1:13" s="10" customFormat="1" ht="12.75" x14ac:dyDescent="0.2">
      <c r="A36" s="16">
        <v>3</v>
      </c>
      <c r="B36" s="16">
        <v>6</v>
      </c>
      <c r="C36" s="73">
        <v>2704</v>
      </c>
      <c r="D36" s="16">
        <v>34</v>
      </c>
      <c r="E36" s="16">
        <v>2</v>
      </c>
      <c r="F36" s="16">
        <f t="shared" si="10"/>
        <v>36</v>
      </c>
      <c r="G36" s="16">
        <v>324</v>
      </c>
      <c r="H36" s="18">
        <v>12</v>
      </c>
      <c r="I36" s="17">
        <f t="shared" si="11"/>
        <v>336</v>
      </c>
      <c r="J36" s="19">
        <f t="shared" si="12"/>
        <v>0.12262773722627737</v>
      </c>
      <c r="K36" s="19">
        <f t="shared" si="13"/>
        <v>3.5714285714285712E-2</v>
      </c>
      <c r="L36" s="57">
        <f t="shared" si="4"/>
        <v>0.10493827160493827</v>
      </c>
      <c r="M36" s="34">
        <v>9</v>
      </c>
    </row>
    <row r="37" spans="1:13" s="10" customFormat="1" ht="12.75" x14ac:dyDescent="0.2">
      <c r="A37" s="16">
        <v>3</v>
      </c>
      <c r="B37" s="16">
        <v>7</v>
      </c>
      <c r="C37" s="73">
        <v>1898</v>
      </c>
      <c r="D37" s="16">
        <v>30</v>
      </c>
      <c r="E37" s="16">
        <v>1</v>
      </c>
      <c r="F37" s="16">
        <f t="shared" si="10"/>
        <v>31</v>
      </c>
      <c r="G37" s="16">
        <v>229</v>
      </c>
      <c r="H37" s="18">
        <v>24</v>
      </c>
      <c r="I37" s="17">
        <f t="shared" si="11"/>
        <v>253</v>
      </c>
      <c r="J37" s="19">
        <f t="shared" si="12"/>
        <v>0.13115603939865214</v>
      </c>
      <c r="K37" s="19">
        <f t="shared" si="13"/>
        <v>9.4861660079051377E-2</v>
      </c>
      <c r="L37" s="57">
        <f t="shared" si="4"/>
        <v>0.13100436681222707</v>
      </c>
      <c r="M37" s="34">
        <v>17</v>
      </c>
    </row>
    <row r="38" spans="1:13" s="10" customFormat="1" ht="12.75" x14ac:dyDescent="0.2">
      <c r="A38" s="16">
        <v>3</v>
      </c>
      <c r="B38" s="16">
        <v>8</v>
      </c>
      <c r="C38" s="73">
        <v>1320</v>
      </c>
      <c r="D38" s="16">
        <v>10</v>
      </c>
      <c r="E38" s="16">
        <v>4</v>
      </c>
      <c r="F38" s="16">
        <f t="shared" si="10"/>
        <v>14</v>
      </c>
      <c r="G38" s="16">
        <v>220</v>
      </c>
      <c r="H38" s="18">
        <v>17</v>
      </c>
      <c r="I38" s="17">
        <f t="shared" si="11"/>
        <v>237</v>
      </c>
      <c r="J38" s="19">
        <f t="shared" si="12"/>
        <v>0.17766116941529236</v>
      </c>
      <c r="K38" s="19">
        <f t="shared" si="13"/>
        <v>7.1729957805907171E-2</v>
      </c>
      <c r="L38" s="57">
        <f t="shared" si="4"/>
        <v>4.5454545454545456E-2</v>
      </c>
      <c r="M38" s="34">
        <v>13</v>
      </c>
    </row>
    <row r="39" spans="1:13" s="10" customFormat="1" ht="12.75" x14ac:dyDescent="0.2">
      <c r="A39" s="16">
        <v>3</v>
      </c>
      <c r="B39" s="16">
        <v>9</v>
      </c>
      <c r="C39" s="73">
        <v>1864</v>
      </c>
      <c r="D39" s="16">
        <v>8</v>
      </c>
      <c r="E39" s="16">
        <v>2</v>
      </c>
      <c r="F39" s="16">
        <f t="shared" si="10"/>
        <v>10</v>
      </c>
      <c r="G39" s="16">
        <v>198</v>
      </c>
      <c r="H39" s="18">
        <v>27</v>
      </c>
      <c r="I39" s="17">
        <f t="shared" si="11"/>
        <v>225</v>
      </c>
      <c r="J39" s="19">
        <f t="shared" si="12"/>
        <v>0.1200640341515475</v>
      </c>
      <c r="K39" s="19">
        <f t="shared" si="13"/>
        <v>0.12</v>
      </c>
      <c r="L39" s="57">
        <f t="shared" si="4"/>
        <v>4.0404040404040407E-2</v>
      </c>
      <c r="M39" s="34">
        <v>7</v>
      </c>
    </row>
    <row r="40" spans="1:13" s="10" customFormat="1" ht="12.75" x14ac:dyDescent="0.2">
      <c r="A40" s="16">
        <v>3</v>
      </c>
      <c r="B40" s="16">
        <v>10</v>
      </c>
      <c r="C40" s="73">
        <v>869</v>
      </c>
      <c r="D40" s="16">
        <v>11</v>
      </c>
      <c r="E40" s="16">
        <v>0</v>
      </c>
      <c r="F40" s="16">
        <f t="shared" si="10"/>
        <v>11</v>
      </c>
      <c r="G40" s="16">
        <v>87</v>
      </c>
      <c r="H40" s="18">
        <v>7</v>
      </c>
      <c r="I40" s="17">
        <f t="shared" si="11"/>
        <v>94</v>
      </c>
      <c r="J40" s="19">
        <f t="shared" si="12"/>
        <v>0.10681818181818181</v>
      </c>
      <c r="K40" s="19">
        <f t="shared" si="13"/>
        <v>7.4468085106382975E-2</v>
      </c>
      <c r="L40" s="57">
        <f t="shared" ref="L40:L42" si="14">SUM(D40/G40)</f>
        <v>0.12643678160919541</v>
      </c>
      <c r="M40" s="34">
        <v>4</v>
      </c>
    </row>
    <row r="41" spans="1:13" s="10" customFormat="1" ht="12.75" x14ac:dyDescent="0.2">
      <c r="A41" s="16">
        <v>3</v>
      </c>
      <c r="B41" s="16">
        <v>11</v>
      </c>
      <c r="C41" s="73">
        <v>1196</v>
      </c>
      <c r="D41" s="16">
        <v>9</v>
      </c>
      <c r="E41" s="16">
        <v>0</v>
      </c>
      <c r="F41" s="16">
        <f t="shared" si="10"/>
        <v>9</v>
      </c>
      <c r="G41" s="16">
        <v>111</v>
      </c>
      <c r="H41" s="18">
        <v>0</v>
      </c>
      <c r="I41" s="17">
        <f t="shared" si="11"/>
        <v>111</v>
      </c>
      <c r="J41" s="19">
        <f t="shared" si="12"/>
        <v>9.2116182572614114E-2</v>
      </c>
      <c r="K41" s="19">
        <f t="shared" si="13"/>
        <v>0</v>
      </c>
      <c r="L41" s="57">
        <f t="shared" si="14"/>
        <v>8.1081081081081086E-2</v>
      </c>
      <c r="M41" s="34">
        <v>3</v>
      </c>
    </row>
    <row r="42" spans="1:13" s="10" customFormat="1" ht="12.75" x14ac:dyDescent="0.2">
      <c r="A42" s="16">
        <v>3</v>
      </c>
      <c r="B42" s="16">
        <v>12</v>
      </c>
      <c r="C42" s="73">
        <v>673</v>
      </c>
      <c r="D42" s="16">
        <v>4</v>
      </c>
      <c r="E42" s="16">
        <v>0</v>
      </c>
      <c r="F42" s="16">
        <f t="shared" si="10"/>
        <v>4</v>
      </c>
      <c r="G42" s="16">
        <v>76</v>
      </c>
      <c r="H42" s="18">
        <v>8</v>
      </c>
      <c r="I42" s="17">
        <f t="shared" si="11"/>
        <v>84</v>
      </c>
      <c r="J42" s="19">
        <f t="shared" si="12"/>
        <v>0.1240768094534712</v>
      </c>
      <c r="K42" s="19">
        <f t="shared" si="13"/>
        <v>9.5238095238095233E-2</v>
      </c>
      <c r="L42" s="57">
        <f t="shared" si="14"/>
        <v>5.2631578947368418E-2</v>
      </c>
      <c r="M42" s="34">
        <v>7</v>
      </c>
    </row>
    <row r="43" spans="1:13" s="5" customFormat="1" ht="15" x14ac:dyDescent="0.25">
      <c r="A43" s="81" t="s">
        <v>7</v>
      </c>
      <c r="B43" s="81"/>
      <c r="C43" s="27">
        <f>SUM(C31:C42)</f>
        <v>19438</v>
      </c>
      <c r="D43" s="27">
        <f t="shared" ref="D43:I43" si="15">SUM(D31:D42)</f>
        <v>390</v>
      </c>
      <c r="E43" s="27">
        <f t="shared" si="15"/>
        <v>57</v>
      </c>
      <c r="F43" s="27">
        <f t="shared" si="15"/>
        <v>447</v>
      </c>
      <c r="G43" s="27">
        <f t="shared" si="15"/>
        <v>2786</v>
      </c>
      <c r="H43" s="27">
        <f t="shared" si="15"/>
        <v>390</v>
      </c>
      <c r="I43" s="27">
        <f t="shared" si="15"/>
        <v>3176</v>
      </c>
      <c r="J43" s="29">
        <f>I43/(C43+F43)</f>
        <v>0.15971838068896152</v>
      </c>
      <c r="K43" s="29">
        <f>H43/I43</f>
        <v>0.12279596977329975</v>
      </c>
      <c r="L43" s="42">
        <f t="shared" si="4"/>
        <v>0.1399856424982053</v>
      </c>
      <c r="M43" s="27">
        <f t="shared" ref="M43" si="16">SUM(M31:M42)</f>
        <v>134</v>
      </c>
    </row>
    <row r="44" spans="1:13" s="10" customFormat="1" x14ac:dyDescent="0.2">
      <c r="A44" s="16"/>
      <c r="B44" s="16"/>
      <c r="C44" s="48"/>
      <c r="D44" s="16"/>
      <c r="E44" s="16"/>
      <c r="F44" s="16"/>
      <c r="G44" s="16"/>
      <c r="H44" s="18"/>
      <c r="I44" s="17"/>
      <c r="J44" s="19"/>
      <c r="K44" s="19"/>
      <c r="L44" s="41"/>
    </row>
    <row r="45" spans="1:13" s="10" customFormat="1" ht="12.75" x14ac:dyDescent="0.2">
      <c r="A45" s="16">
        <v>4</v>
      </c>
      <c r="B45" s="16">
        <v>1</v>
      </c>
      <c r="C45" s="73">
        <v>1650</v>
      </c>
      <c r="D45" s="16">
        <v>23</v>
      </c>
      <c r="E45" s="16">
        <v>0</v>
      </c>
      <c r="F45" s="16">
        <f t="shared" si="10"/>
        <v>23</v>
      </c>
      <c r="G45" s="16">
        <v>246</v>
      </c>
      <c r="H45" s="18">
        <v>17</v>
      </c>
      <c r="I45" s="17">
        <f t="shared" si="11"/>
        <v>263</v>
      </c>
      <c r="J45" s="19">
        <f t="shared" si="12"/>
        <v>0.15720263000597728</v>
      </c>
      <c r="K45" s="19">
        <f t="shared" si="13"/>
        <v>6.4638783269961975E-2</v>
      </c>
      <c r="L45" s="57">
        <f t="shared" si="4"/>
        <v>9.3495934959349589E-2</v>
      </c>
      <c r="M45" s="34">
        <v>24</v>
      </c>
    </row>
    <row r="46" spans="1:13" s="10" customFormat="1" ht="12.75" x14ac:dyDescent="0.2">
      <c r="A46" s="16">
        <v>4</v>
      </c>
      <c r="B46" s="16">
        <v>2</v>
      </c>
      <c r="C46" s="73">
        <v>2434</v>
      </c>
      <c r="D46" s="16">
        <v>39</v>
      </c>
      <c r="E46" s="16">
        <v>16</v>
      </c>
      <c r="F46" s="16">
        <f t="shared" si="10"/>
        <v>55</v>
      </c>
      <c r="G46" s="16">
        <v>335</v>
      </c>
      <c r="H46" s="18">
        <v>50</v>
      </c>
      <c r="I46" s="17">
        <f t="shared" si="11"/>
        <v>385</v>
      </c>
      <c r="J46" s="19">
        <f t="shared" si="12"/>
        <v>0.15468059461631178</v>
      </c>
      <c r="K46" s="19">
        <f t="shared" si="13"/>
        <v>0.12987012987012986</v>
      </c>
      <c r="L46" s="57">
        <f t="shared" si="4"/>
        <v>0.11641791044776119</v>
      </c>
      <c r="M46" s="34">
        <v>33</v>
      </c>
    </row>
    <row r="47" spans="1:13" s="10" customFormat="1" ht="12.75" x14ac:dyDescent="0.2">
      <c r="A47" s="16">
        <v>4</v>
      </c>
      <c r="B47" s="16">
        <v>3</v>
      </c>
      <c r="C47" s="73">
        <v>1440</v>
      </c>
      <c r="D47" s="16">
        <v>20</v>
      </c>
      <c r="E47" s="16">
        <v>2</v>
      </c>
      <c r="F47" s="16">
        <f t="shared" si="10"/>
        <v>22</v>
      </c>
      <c r="G47" s="16">
        <v>191</v>
      </c>
      <c r="H47" s="18">
        <v>8</v>
      </c>
      <c r="I47" s="17">
        <f t="shared" si="11"/>
        <v>199</v>
      </c>
      <c r="J47" s="19">
        <f t="shared" si="12"/>
        <v>0.13611491108071136</v>
      </c>
      <c r="K47" s="19">
        <f t="shared" si="13"/>
        <v>4.0201005025125629E-2</v>
      </c>
      <c r="L47" s="57">
        <f t="shared" si="4"/>
        <v>0.10471204188481675</v>
      </c>
      <c r="M47" s="34">
        <v>31</v>
      </c>
    </row>
    <row r="48" spans="1:13" s="10" customFormat="1" ht="12.75" x14ac:dyDescent="0.2">
      <c r="A48" s="16">
        <v>4</v>
      </c>
      <c r="B48" s="16">
        <v>4</v>
      </c>
      <c r="C48" s="73">
        <v>2366</v>
      </c>
      <c r="D48" s="16">
        <v>23</v>
      </c>
      <c r="E48" s="16">
        <v>3</v>
      </c>
      <c r="F48" s="16">
        <f t="shared" si="10"/>
        <v>26</v>
      </c>
      <c r="G48" s="16">
        <v>408</v>
      </c>
      <c r="H48" s="18">
        <v>18</v>
      </c>
      <c r="I48" s="17">
        <f t="shared" si="11"/>
        <v>426</v>
      </c>
      <c r="J48" s="19">
        <f t="shared" si="12"/>
        <v>0.17809364548494983</v>
      </c>
      <c r="K48" s="19">
        <f t="shared" si="13"/>
        <v>4.2253521126760563E-2</v>
      </c>
      <c r="L48" s="57">
        <f t="shared" si="4"/>
        <v>5.6372549019607844E-2</v>
      </c>
      <c r="M48" s="34">
        <v>14</v>
      </c>
    </row>
    <row r="49" spans="1:13" s="10" customFormat="1" ht="12.75" x14ac:dyDescent="0.2">
      <c r="A49" s="16">
        <v>4</v>
      </c>
      <c r="B49" s="16">
        <v>5</v>
      </c>
      <c r="C49" s="73">
        <v>2655</v>
      </c>
      <c r="D49" s="16">
        <v>43</v>
      </c>
      <c r="E49" s="16">
        <v>3</v>
      </c>
      <c r="F49" s="16">
        <f t="shared" si="10"/>
        <v>46</v>
      </c>
      <c r="G49" s="16">
        <v>370</v>
      </c>
      <c r="H49" s="18">
        <v>16</v>
      </c>
      <c r="I49" s="17">
        <f t="shared" si="11"/>
        <v>386</v>
      </c>
      <c r="J49" s="19">
        <f t="shared" si="12"/>
        <v>0.14291003332099222</v>
      </c>
      <c r="K49" s="19">
        <f t="shared" si="13"/>
        <v>4.145077720207254E-2</v>
      </c>
      <c r="L49" s="57">
        <f t="shared" si="4"/>
        <v>0.11621621621621622</v>
      </c>
      <c r="M49" s="34">
        <v>21</v>
      </c>
    </row>
    <row r="50" spans="1:13" s="10" customFormat="1" ht="12.75" x14ac:dyDescent="0.2">
      <c r="A50" s="16">
        <v>4</v>
      </c>
      <c r="B50" s="16">
        <v>6</v>
      </c>
      <c r="C50" s="73">
        <v>1859</v>
      </c>
      <c r="D50" s="16">
        <v>27</v>
      </c>
      <c r="E50" s="16">
        <v>2</v>
      </c>
      <c r="F50" s="16">
        <f t="shared" si="10"/>
        <v>29</v>
      </c>
      <c r="G50" s="16">
        <v>290</v>
      </c>
      <c r="H50" s="18">
        <v>17</v>
      </c>
      <c r="I50" s="17">
        <f t="shared" si="11"/>
        <v>307</v>
      </c>
      <c r="J50" s="19">
        <f t="shared" si="12"/>
        <v>0.16260593220338984</v>
      </c>
      <c r="K50" s="19">
        <f t="shared" si="13"/>
        <v>5.5374592833876218E-2</v>
      </c>
      <c r="L50" s="57">
        <f t="shared" si="4"/>
        <v>9.3103448275862075E-2</v>
      </c>
      <c r="M50" s="34">
        <v>28</v>
      </c>
    </row>
    <row r="51" spans="1:13" s="10" customFormat="1" ht="12.75" x14ac:dyDescent="0.2">
      <c r="A51" s="16">
        <v>4</v>
      </c>
      <c r="B51" s="16">
        <v>7</v>
      </c>
      <c r="C51" s="73">
        <v>1658</v>
      </c>
      <c r="D51" s="16">
        <v>11</v>
      </c>
      <c r="E51" s="16">
        <v>1</v>
      </c>
      <c r="F51" s="16">
        <f t="shared" si="10"/>
        <v>12</v>
      </c>
      <c r="G51" s="16">
        <v>310</v>
      </c>
      <c r="H51" s="18">
        <v>23</v>
      </c>
      <c r="I51" s="17">
        <f t="shared" si="11"/>
        <v>333</v>
      </c>
      <c r="J51" s="19">
        <f t="shared" si="12"/>
        <v>0.19940119760479041</v>
      </c>
      <c r="K51" s="19">
        <f t="shared" si="13"/>
        <v>6.9069069069069067E-2</v>
      </c>
      <c r="L51" s="57">
        <f t="shared" si="4"/>
        <v>3.5483870967741936E-2</v>
      </c>
      <c r="M51" s="34">
        <v>10</v>
      </c>
    </row>
    <row r="52" spans="1:13" s="10" customFormat="1" ht="12.75" x14ac:dyDescent="0.2">
      <c r="A52" s="16">
        <v>4</v>
      </c>
      <c r="B52" s="16">
        <v>8</v>
      </c>
      <c r="C52" s="73">
        <v>2105</v>
      </c>
      <c r="D52" s="16">
        <v>24</v>
      </c>
      <c r="E52" s="16">
        <v>2</v>
      </c>
      <c r="F52" s="16">
        <f t="shared" si="10"/>
        <v>26</v>
      </c>
      <c r="G52" s="16">
        <v>289</v>
      </c>
      <c r="H52" s="18">
        <v>12</v>
      </c>
      <c r="I52" s="17">
        <f t="shared" si="11"/>
        <v>301</v>
      </c>
      <c r="J52" s="19">
        <f t="shared" si="12"/>
        <v>0.14124824026278743</v>
      </c>
      <c r="K52" s="19">
        <f t="shared" si="13"/>
        <v>3.9867109634551492E-2</v>
      </c>
      <c r="L52" s="57">
        <f t="shared" si="4"/>
        <v>8.3044982698961933E-2</v>
      </c>
      <c r="M52" s="34">
        <v>12</v>
      </c>
    </row>
    <row r="53" spans="1:13" s="5" customFormat="1" ht="15" x14ac:dyDescent="0.25">
      <c r="A53" s="81" t="s">
        <v>8</v>
      </c>
      <c r="B53" s="81"/>
      <c r="C53" s="27">
        <f t="shared" ref="C53:I53" si="17">SUM(C45:C52)</f>
        <v>16167</v>
      </c>
      <c r="D53" s="27">
        <f t="shared" si="17"/>
        <v>210</v>
      </c>
      <c r="E53" s="27">
        <f t="shared" si="17"/>
        <v>29</v>
      </c>
      <c r="F53" s="27">
        <f t="shared" si="17"/>
        <v>239</v>
      </c>
      <c r="G53" s="27">
        <f t="shared" si="17"/>
        <v>2439</v>
      </c>
      <c r="H53" s="27">
        <f t="shared" si="17"/>
        <v>161</v>
      </c>
      <c r="I53" s="27">
        <f t="shared" si="17"/>
        <v>2600</v>
      </c>
      <c r="J53" s="29">
        <f>I53/(C53+F53)</f>
        <v>0.15847860538827258</v>
      </c>
      <c r="K53" s="29">
        <f>H53/I53</f>
        <v>6.1923076923076921E-2</v>
      </c>
      <c r="L53" s="42">
        <f t="shared" si="4"/>
        <v>8.6100861008610086E-2</v>
      </c>
      <c r="M53" s="51">
        <f>SUM(M45:M52)</f>
        <v>173</v>
      </c>
    </row>
    <row r="54" spans="1:13" s="10" customFormat="1" x14ac:dyDescent="0.2">
      <c r="A54" s="16"/>
      <c r="B54" s="16"/>
      <c r="C54" s="48"/>
      <c r="D54" s="16"/>
      <c r="E54" s="16"/>
      <c r="F54" s="16"/>
      <c r="G54" s="16"/>
      <c r="H54" s="18"/>
      <c r="I54" s="17"/>
      <c r="J54" s="19"/>
      <c r="K54" s="19"/>
      <c r="L54" s="41"/>
    </row>
    <row r="55" spans="1:13" s="10" customFormat="1" ht="12.75" x14ac:dyDescent="0.2">
      <c r="A55" s="16">
        <v>5</v>
      </c>
      <c r="B55" s="16">
        <v>1</v>
      </c>
      <c r="C55" s="73">
        <v>2073</v>
      </c>
      <c r="D55" s="16">
        <v>10</v>
      </c>
      <c r="E55" s="16">
        <v>0</v>
      </c>
      <c r="F55" s="16">
        <f t="shared" si="10"/>
        <v>10</v>
      </c>
      <c r="G55" s="16">
        <v>204</v>
      </c>
      <c r="H55" s="18">
        <v>8</v>
      </c>
      <c r="I55" s="17">
        <f t="shared" si="11"/>
        <v>212</v>
      </c>
      <c r="J55" s="19">
        <f t="shared" si="12"/>
        <v>0.10177628420547287</v>
      </c>
      <c r="K55" s="19">
        <f t="shared" si="13"/>
        <v>3.7735849056603772E-2</v>
      </c>
      <c r="L55" s="57">
        <f t="shared" si="4"/>
        <v>4.9019607843137254E-2</v>
      </c>
      <c r="M55" s="34">
        <v>7</v>
      </c>
    </row>
    <row r="56" spans="1:13" s="10" customFormat="1" ht="12.75" x14ac:dyDescent="0.2">
      <c r="A56" s="16">
        <v>5</v>
      </c>
      <c r="B56" s="16">
        <v>2</v>
      </c>
      <c r="C56" s="73">
        <v>2081</v>
      </c>
      <c r="D56" s="16">
        <v>23</v>
      </c>
      <c r="E56" s="16">
        <v>7</v>
      </c>
      <c r="F56" s="16">
        <f t="shared" si="10"/>
        <v>30</v>
      </c>
      <c r="G56" s="16">
        <v>228</v>
      </c>
      <c r="H56" s="18">
        <v>23</v>
      </c>
      <c r="I56" s="17">
        <f t="shared" si="11"/>
        <v>251</v>
      </c>
      <c r="J56" s="19">
        <f t="shared" si="12"/>
        <v>0.11890099478919944</v>
      </c>
      <c r="K56" s="19">
        <f t="shared" si="13"/>
        <v>9.1633466135458169E-2</v>
      </c>
      <c r="L56" s="57">
        <f t="shared" si="4"/>
        <v>0.10087719298245613</v>
      </c>
      <c r="M56" s="34">
        <v>28</v>
      </c>
    </row>
    <row r="57" spans="1:13" s="10" customFormat="1" ht="12.75" x14ac:dyDescent="0.2">
      <c r="A57" s="16">
        <v>5</v>
      </c>
      <c r="B57" s="16">
        <v>3</v>
      </c>
      <c r="C57" s="73">
        <v>1509</v>
      </c>
      <c r="D57" s="16">
        <v>24</v>
      </c>
      <c r="E57" s="16">
        <v>0</v>
      </c>
      <c r="F57" s="16">
        <f t="shared" si="10"/>
        <v>24</v>
      </c>
      <c r="G57" s="16">
        <v>147</v>
      </c>
      <c r="H57" s="18">
        <v>11</v>
      </c>
      <c r="I57" s="17">
        <f t="shared" si="11"/>
        <v>158</v>
      </c>
      <c r="J57" s="19">
        <f t="shared" si="12"/>
        <v>0.10306588388780169</v>
      </c>
      <c r="K57" s="19">
        <f t="shared" si="13"/>
        <v>6.9620253164556958E-2</v>
      </c>
      <c r="L57" s="57">
        <f t="shared" si="4"/>
        <v>0.16326530612244897</v>
      </c>
      <c r="M57" s="34">
        <v>10</v>
      </c>
    </row>
    <row r="58" spans="1:13" s="10" customFormat="1" ht="12.75" x14ac:dyDescent="0.2">
      <c r="A58" s="16">
        <v>5</v>
      </c>
      <c r="B58" s="16">
        <v>4</v>
      </c>
      <c r="C58" s="73">
        <v>1379</v>
      </c>
      <c r="D58" s="16">
        <v>12</v>
      </c>
      <c r="E58" s="16">
        <v>0</v>
      </c>
      <c r="F58" s="16">
        <f t="shared" si="10"/>
        <v>12</v>
      </c>
      <c r="G58" s="16">
        <v>156</v>
      </c>
      <c r="H58" s="18">
        <v>9</v>
      </c>
      <c r="I58" s="17">
        <f t="shared" si="11"/>
        <v>165</v>
      </c>
      <c r="J58" s="19">
        <f t="shared" si="12"/>
        <v>0.1186196980589504</v>
      </c>
      <c r="K58" s="19">
        <f t="shared" si="13"/>
        <v>5.4545454545454543E-2</v>
      </c>
      <c r="L58" s="57">
        <f t="shared" si="4"/>
        <v>7.6923076923076927E-2</v>
      </c>
      <c r="M58" s="34">
        <v>9</v>
      </c>
    </row>
    <row r="59" spans="1:13" s="10" customFormat="1" ht="12.75" x14ac:dyDescent="0.2">
      <c r="A59" s="16">
        <v>5</v>
      </c>
      <c r="B59" s="16">
        <v>5</v>
      </c>
      <c r="C59" s="73">
        <v>1468</v>
      </c>
      <c r="D59" s="16">
        <v>17</v>
      </c>
      <c r="E59" s="16">
        <v>0</v>
      </c>
      <c r="F59" s="16">
        <f t="shared" si="10"/>
        <v>17</v>
      </c>
      <c r="G59" s="16">
        <v>210</v>
      </c>
      <c r="H59" s="18">
        <v>10</v>
      </c>
      <c r="I59" s="17">
        <f t="shared" si="11"/>
        <v>220</v>
      </c>
      <c r="J59" s="19">
        <f t="shared" si="12"/>
        <v>0.14814814814814814</v>
      </c>
      <c r="K59" s="19">
        <f t="shared" si="13"/>
        <v>4.5454545454545456E-2</v>
      </c>
      <c r="L59" s="57">
        <f t="shared" si="4"/>
        <v>8.0952380952380956E-2</v>
      </c>
      <c r="M59" s="34">
        <v>14</v>
      </c>
    </row>
    <row r="60" spans="1:13" s="10" customFormat="1" ht="12.75" x14ac:dyDescent="0.2">
      <c r="A60" s="16">
        <v>5</v>
      </c>
      <c r="B60" s="16">
        <v>6</v>
      </c>
      <c r="C60" s="73">
        <v>709</v>
      </c>
      <c r="D60" s="16">
        <v>9</v>
      </c>
      <c r="E60" s="16">
        <v>0</v>
      </c>
      <c r="F60" s="16">
        <f t="shared" si="10"/>
        <v>9</v>
      </c>
      <c r="G60" s="16">
        <v>83</v>
      </c>
      <c r="H60" s="18">
        <v>5</v>
      </c>
      <c r="I60" s="17">
        <f t="shared" si="11"/>
        <v>88</v>
      </c>
      <c r="J60" s="19">
        <f t="shared" si="12"/>
        <v>0.12256267409470752</v>
      </c>
      <c r="K60" s="19">
        <f t="shared" si="13"/>
        <v>5.6818181818181816E-2</v>
      </c>
      <c r="L60" s="57">
        <f t="shared" si="4"/>
        <v>0.10843373493975904</v>
      </c>
      <c r="M60" s="34">
        <v>13</v>
      </c>
    </row>
    <row r="61" spans="1:13" s="10" customFormat="1" ht="12.75" x14ac:dyDescent="0.2">
      <c r="A61" s="16">
        <v>5</v>
      </c>
      <c r="B61" s="16">
        <v>7</v>
      </c>
      <c r="C61" s="73">
        <v>1861</v>
      </c>
      <c r="D61" s="16">
        <v>9</v>
      </c>
      <c r="E61" s="16">
        <v>0</v>
      </c>
      <c r="F61" s="16">
        <f t="shared" si="10"/>
        <v>9</v>
      </c>
      <c r="G61" s="16">
        <v>110</v>
      </c>
      <c r="H61" s="18">
        <v>3</v>
      </c>
      <c r="I61" s="17">
        <f t="shared" si="11"/>
        <v>113</v>
      </c>
      <c r="J61" s="19">
        <f t="shared" si="12"/>
        <v>6.0427807486631013E-2</v>
      </c>
      <c r="K61" s="19">
        <f t="shared" si="13"/>
        <v>2.6548672566371681E-2</v>
      </c>
      <c r="L61" s="57">
        <f t="shared" si="4"/>
        <v>8.1818181818181818E-2</v>
      </c>
      <c r="M61" s="34">
        <v>11</v>
      </c>
    </row>
    <row r="62" spans="1:13" s="10" customFormat="1" ht="12.75" x14ac:dyDescent="0.2">
      <c r="A62" s="16">
        <v>5</v>
      </c>
      <c r="B62" s="16">
        <v>8</v>
      </c>
      <c r="C62" s="73">
        <v>1936</v>
      </c>
      <c r="D62" s="16">
        <v>43</v>
      </c>
      <c r="E62" s="16">
        <v>0</v>
      </c>
      <c r="F62" s="16">
        <f t="shared" si="10"/>
        <v>43</v>
      </c>
      <c r="G62" s="16">
        <v>229</v>
      </c>
      <c r="H62" s="18">
        <v>12</v>
      </c>
      <c r="I62" s="17">
        <f t="shared" si="11"/>
        <v>241</v>
      </c>
      <c r="J62" s="19">
        <f t="shared" si="12"/>
        <v>0.12177867609903992</v>
      </c>
      <c r="K62" s="19">
        <f t="shared" si="13"/>
        <v>4.9792531120331947E-2</v>
      </c>
      <c r="L62" s="57">
        <f t="shared" si="4"/>
        <v>0.18777292576419213</v>
      </c>
      <c r="M62" s="34">
        <v>23</v>
      </c>
    </row>
    <row r="63" spans="1:13" s="10" customFormat="1" ht="12.75" x14ac:dyDescent="0.2">
      <c r="A63" s="16">
        <v>5</v>
      </c>
      <c r="B63" s="16">
        <v>9</v>
      </c>
      <c r="C63" s="73">
        <v>1312</v>
      </c>
      <c r="D63" s="16">
        <v>22</v>
      </c>
      <c r="E63" s="16">
        <v>9</v>
      </c>
      <c r="F63" s="16">
        <f t="shared" si="10"/>
        <v>31</v>
      </c>
      <c r="G63" s="16">
        <v>133</v>
      </c>
      <c r="H63" s="18">
        <v>19</v>
      </c>
      <c r="I63" s="17">
        <f t="shared" si="11"/>
        <v>152</v>
      </c>
      <c r="J63" s="19">
        <f t="shared" si="12"/>
        <v>0.11317944899478778</v>
      </c>
      <c r="K63" s="19">
        <f t="shared" si="13"/>
        <v>0.125</v>
      </c>
      <c r="L63" s="57">
        <f t="shared" ref="L63:L64" si="18">SUM(D63/G63)</f>
        <v>0.16541353383458646</v>
      </c>
      <c r="M63" s="34">
        <v>10</v>
      </c>
    </row>
    <row r="64" spans="1:13" s="5" customFormat="1" ht="15" x14ac:dyDescent="0.25">
      <c r="A64" s="81" t="s">
        <v>9</v>
      </c>
      <c r="B64" s="81"/>
      <c r="C64" s="27">
        <f>SUM(C55:C63)</f>
        <v>14328</v>
      </c>
      <c r="D64" s="27">
        <f t="shared" ref="D64:I64" si="19">SUM(D55:D63)</f>
        <v>169</v>
      </c>
      <c r="E64" s="27">
        <f t="shared" si="19"/>
        <v>16</v>
      </c>
      <c r="F64" s="27">
        <f t="shared" si="19"/>
        <v>185</v>
      </c>
      <c r="G64" s="27">
        <f t="shared" si="19"/>
        <v>1500</v>
      </c>
      <c r="H64" s="27">
        <f t="shared" si="19"/>
        <v>100</v>
      </c>
      <c r="I64" s="27">
        <f t="shared" si="19"/>
        <v>1600</v>
      </c>
      <c r="J64" s="29">
        <f>I64/(C64+F64)</f>
        <v>0.11024598635705919</v>
      </c>
      <c r="K64" s="29">
        <f>H64/I64</f>
        <v>6.25E-2</v>
      </c>
      <c r="L64" s="42">
        <f t="shared" si="18"/>
        <v>0.11266666666666666</v>
      </c>
      <c r="M64" s="27">
        <f>SUM(M55:M63)</f>
        <v>125</v>
      </c>
    </row>
    <row r="65" spans="1:13" s="10" customFormat="1" x14ac:dyDescent="0.2">
      <c r="A65" s="16"/>
      <c r="B65" s="16"/>
      <c r="C65" s="48"/>
      <c r="D65" s="16"/>
      <c r="E65" s="16"/>
      <c r="F65" s="16"/>
      <c r="G65" s="16"/>
      <c r="H65" s="18"/>
      <c r="I65" s="17"/>
      <c r="J65" s="19"/>
      <c r="K65" s="19"/>
      <c r="L65" s="41"/>
    </row>
    <row r="66" spans="1:13" s="10" customFormat="1" ht="12.75" x14ac:dyDescent="0.2">
      <c r="A66" s="16">
        <v>6</v>
      </c>
      <c r="B66" s="16">
        <v>1</v>
      </c>
      <c r="C66" s="73">
        <v>759</v>
      </c>
      <c r="D66" s="16">
        <v>18</v>
      </c>
      <c r="E66" s="16">
        <v>2</v>
      </c>
      <c r="F66" s="16">
        <f t="shared" si="10"/>
        <v>20</v>
      </c>
      <c r="G66" s="16">
        <v>184</v>
      </c>
      <c r="H66" s="18">
        <v>15</v>
      </c>
      <c r="I66" s="17">
        <f t="shared" si="11"/>
        <v>199</v>
      </c>
      <c r="J66" s="19">
        <f t="shared" si="12"/>
        <v>0.25545571245186138</v>
      </c>
      <c r="K66" s="19">
        <f t="shared" si="13"/>
        <v>7.5376884422110546E-2</v>
      </c>
      <c r="L66" s="57">
        <f t="shared" si="4"/>
        <v>9.7826086956521743E-2</v>
      </c>
      <c r="M66" s="34">
        <v>15</v>
      </c>
    </row>
    <row r="67" spans="1:13" s="10" customFormat="1" ht="12.75" x14ac:dyDescent="0.2">
      <c r="A67" s="16">
        <v>6</v>
      </c>
      <c r="B67" s="16">
        <v>2</v>
      </c>
      <c r="C67" s="73">
        <v>2089</v>
      </c>
      <c r="D67" s="16">
        <v>66</v>
      </c>
      <c r="E67" s="16">
        <v>105</v>
      </c>
      <c r="F67" s="16">
        <f t="shared" si="10"/>
        <v>171</v>
      </c>
      <c r="G67" s="16">
        <v>463</v>
      </c>
      <c r="H67" s="18">
        <v>560</v>
      </c>
      <c r="I67" s="17">
        <f t="shared" si="11"/>
        <v>1023</v>
      </c>
      <c r="J67" s="19">
        <f t="shared" si="12"/>
        <v>0.45265486725663717</v>
      </c>
      <c r="K67" s="19">
        <f t="shared" si="13"/>
        <v>0.54740957966764414</v>
      </c>
      <c r="L67" s="57">
        <f t="shared" si="4"/>
        <v>0.14254859611231102</v>
      </c>
      <c r="M67" s="34">
        <v>11</v>
      </c>
    </row>
    <row r="68" spans="1:13" s="10" customFormat="1" ht="12.75" x14ac:dyDescent="0.2">
      <c r="A68" s="16">
        <v>6</v>
      </c>
      <c r="B68" s="16">
        <v>3</v>
      </c>
      <c r="C68" s="73">
        <v>2469</v>
      </c>
      <c r="D68" s="16">
        <v>126</v>
      </c>
      <c r="E68" s="16">
        <v>351</v>
      </c>
      <c r="F68" s="16">
        <f t="shared" si="10"/>
        <v>477</v>
      </c>
      <c r="G68" s="16">
        <v>267</v>
      </c>
      <c r="H68" s="18">
        <v>1258</v>
      </c>
      <c r="I68" s="17">
        <f t="shared" si="11"/>
        <v>1525</v>
      </c>
      <c r="J68" s="19">
        <f t="shared" si="12"/>
        <v>0.51765105227427022</v>
      </c>
      <c r="K68" s="19">
        <f t="shared" si="13"/>
        <v>0.82491803278688525</v>
      </c>
      <c r="L68" s="57">
        <f t="shared" si="4"/>
        <v>0.47191011235955055</v>
      </c>
      <c r="M68" s="34">
        <v>33</v>
      </c>
    </row>
    <row r="69" spans="1:13" s="10" customFormat="1" ht="12.75" x14ac:dyDescent="0.2">
      <c r="A69" s="16">
        <v>6</v>
      </c>
      <c r="B69" s="16">
        <v>4</v>
      </c>
      <c r="C69" s="73">
        <v>2087</v>
      </c>
      <c r="D69" s="16">
        <v>22</v>
      </c>
      <c r="E69" s="16">
        <v>35</v>
      </c>
      <c r="F69" s="16">
        <f t="shared" si="10"/>
        <v>57</v>
      </c>
      <c r="G69" s="16">
        <v>145</v>
      </c>
      <c r="H69" s="18">
        <v>89</v>
      </c>
      <c r="I69" s="17">
        <f t="shared" si="11"/>
        <v>234</v>
      </c>
      <c r="J69" s="19">
        <f t="shared" si="12"/>
        <v>0.10914179104477612</v>
      </c>
      <c r="K69" s="19">
        <f t="shared" si="13"/>
        <v>0.38034188034188032</v>
      </c>
      <c r="L69" s="57">
        <f t="shared" si="4"/>
        <v>0.15172413793103448</v>
      </c>
      <c r="M69" s="34">
        <v>9</v>
      </c>
    </row>
    <row r="70" spans="1:13" s="10" customFormat="1" ht="12.75" x14ac:dyDescent="0.2">
      <c r="A70" s="16">
        <v>6</v>
      </c>
      <c r="B70" s="16">
        <v>5</v>
      </c>
      <c r="C70" s="73">
        <v>1161</v>
      </c>
      <c r="D70" s="16">
        <v>30</v>
      </c>
      <c r="E70" s="16">
        <v>0</v>
      </c>
      <c r="F70" s="16">
        <f t="shared" si="10"/>
        <v>30</v>
      </c>
      <c r="G70" s="16">
        <v>161</v>
      </c>
      <c r="H70" s="18">
        <v>1</v>
      </c>
      <c r="I70" s="17">
        <f t="shared" si="11"/>
        <v>162</v>
      </c>
      <c r="J70" s="19">
        <f t="shared" si="12"/>
        <v>0.13602015113350127</v>
      </c>
      <c r="K70" s="19">
        <f t="shared" si="13"/>
        <v>6.1728395061728392E-3</v>
      </c>
      <c r="L70" s="57">
        <f t="shared" si="4"/>
        <v>0.18633540372670807</v>
      </c>
      <c r="M70" s="34">
        <v>10</v>
      </c>
    </row>
    <row r="71" spans="1:13" s="10" customFormat="1" ht="12.75" x14ac:dyDescent="0.2">
      <c r="A71" s="16">
        <v>6</v>
      </c>
      <c r="B71" s="16">
        <v>6</v>
      </c>
      <c r="C71" s="73">
        <v>1219</v>
      </c>
      <c r="D71" s="16">
        <v>11</v>
      </c>
      <c r="E71" s="16">
        <v>0</v>
      </c>
      <c r="F71" s="16">
        <f t="shared" si="10"/>
        <v>11</v>
      </c>
      <c r="G71" s="16">
        <v>74</v>
      </c>
      <c r="H71" s="18">
        <v>3</v>
      </c>
      <c r="I71" s="17">
        <f t="shared" si="11"/>
        <v>77</v>
      </c>
      <c r="J71" s="19">
        <f t="shared" si="12"/>
        <v>6.2601626016260167E-2</v>
      </c>
      <c r="K71" s="19">
        <f t="shared" si="13"/>
        <v>3.896103896103896E-2</v>
      </c>
      <c r="L71" s="57">
        <f t="shared" si="4"/>
        <v>0.14864864864864866</v>
      </c>
      <c r="M71" s="34">
        <v>4</v>
      </c>
    </row>
    <row r="72" spans="1:13" s="10" customFormat="1" ht="12.75" x14ac:dyDescent="0.2">
      <c r="A72" s="16">
        <v>6</v>
      </c>
      <c r="B72" s="16">
        <v>7</v>
      </c>
      <c r="C72" s="73">
        <v>737</v>
      </c>
      <c r="D72" s="16">
        <v>18</v>
      </c>
      <c r="E72" s="16">
        <v>10</v>
      </c>
      <c r="F72" s="16">
        <f t="shared" si="10"/>
        <v>28</v>
      </c>
      <c r="G72" s="16">
        <v>122</v>
      </c>
      <c r="H72" s="18">
        <v>30</v>
      </c>
      <c r="I72" s="17">
        <f t="shared" si="11"/>
        <v>152</v>
      </c>
      <c r="J72" s="19">
        <f t="shared" si="12"/>
        <v>0.19869281045751633</v>
      </c>
      <c r="K72" s="19">
        <f t="shared" si="13"/>
        <v>0.19736842105263158</v>
      </c>
      <c r="L72" s="57">
        <f t="shared" si="4"/>
        <v>0.14754098360655737</v>
      </c>
      <c r="M72" s="34">
        <v>6</v>
      </c>
    </row>
    <row r="73" spans="1:13" s="10" customFormat="1" ht="12.75" x14ac:dyDescent="0.2">
      <c r="A73" s="16">
        <v>6</v>
      </c>
      <c r="B73" s="16">
        <v>8</v>
      </c>
      <c r="C73" s="73">
        <v>1140</v>
      </c>
      <c r="D73" s="16">
        <v>20</v>
      </c>
      <c r="E73" s="16">
        <v>0</v>
      </c>
      <c r="F73" s="16">
        <f t="shared" si="10"/>
        <v>20</v>
      </c>
      <c r="G73" s="16">
        <v>167</v>
      </c>
      <c r="H73" s="18">
        <v>2</v>
      </c>
      <c r="I73" s="17">
        <f t="shared" si="11"/>
        <v>169</v>
      </c>
      <c r="J73" s="19">
        <f t="shared" si="12"/>
        <v>0.14568965517241381</v>
      </c>
      <c r="K73" s="19">
        <f t="shared" si="13"/>
        <v>1.1834319526627219E-2</v>
      </c>
      <c r="L73" s="57">
        <f t="shared" si="4"/>
        <v>0.11976047904191617</v>
      </c>
      <c r="M73" s="34">
        <v>11</v>
      </c>
    </row>
    <row r="74" spans="1:13" s="10" customFormat="1" ht="12.75" x14ac:dyDescent="0.2">
      <c r="A74" s="16">
        <v>6</v>
      </c>
      <c r="B74" s="16">
        <v>9</v>
      </c>
      <c r="C74" s="73">
        <v>1705</v>
      </c>
      <c r="D74" s="16">
        <v>24</v>
      </c>
      <c r="E74" s="16">
        <v>3</v>
      </c>
      <c r="F74" s="16">
        <f t="shared" si="10"/>
        <v>27</v>
      </c>
      <c r="G74" s="16">
        <v>194</v>
      </c>
      <c r="H74" s="18">
        <v>14</v>
      </c>
      <c r="I74" s="17">
        <f t="shared" si="11"/>
        <v>208</v>
      </c>
      <c r="J74" s="19">
        <f t="shared" si="12"/>
        <v>0.12009237875288684</v>
      </c>
      <c r="K74" s="19">
        <f t="shared" si="13"/>
        <v>6.7307692307692304E-2</v>
      </c>
      <c r="L74" s="57">
        <f t="shared" si="4"/>
        <v>0.12371134020618557</v>
      </c>
      <c r="M74" s="34">
        <v>12</v>
      </c>
    </row>
    <row r="75" spans="1:13" s="5" customFormat="1" ht="15" x14ac:dyDescent="0.25">
      <c r="A75" s="81" t="s">
        <v>10</v>
      </c>
      <c r="B75" s="81"/>
      <c r="C75" s="27">
        <f t="shared" ref="C75:I75" si="20">SUM(C66:C74)</f>
        <v>13366</v>
      </c>
      <c r="D75" s="27">
        <f t="shared" si="20"/>
        <v>335</v>
      </c>
      <c r="E75" s="27">
        <f t="shared" si="20"/>
        <v>506</v>
      </c>
      <c r="F75" s="27">
        <f t="shared" si="20"/>
        <v>841</v>
      </c>
      <c r="G75" s="27">
        <f t="shared" si="20"/>
        <v>1777</v>
      </c>
      <c r="H75" s="27">
        <f t="shared" si="20"/>
        <v>1972</v>
      </c>
      <c r="I75" s="27">
        <f t="shared" si="20"/>
        <v>3749</v>
      </c>
      <c r="J75" s="29">
        <f>I75/(C75+F75)</f>
        <v>0.26388400084465402</v>
      </c>
      <c r="K75" s="29">
        <f>H75/I75</f>
        <v>0.52600693518271535</v>
      </c>
      <c r="L75" s="42">
        <f t="shared" ref="L75:L141" si="21">SUM(D75/G75)</f>
        <v>0.18851997749015195</v>
      </c>
      <c r="M75" s="51">
        <f t="shared" ref="M75" si="22">SUM(M66:M74)</f>
        <v>111</v>
      </c>
    </row>
    <row r="76" spans="1:13" s="10" customFormat="1" x14ac:dyDescent="0.2">
      <c r="A76" s="16"/>
      <c r="B76" s="16"/>
      <c r="C76" s="48"/>
      <c r="D76" s="16"/>
      <c r="E76" s="16"/>
      <c r="F76" s="16"/>
      <c r="G76" s="16"/>
      <c r="H76" s="18"/>
      <c r="I76" s="17"/>
      <c r="J76" s="19"/>
      <c r="K76" s="19"/>
      <c r="L76" s="41"/>
    </row>
    <row r="77" spans="1:13" s="10" customFormat="1" ht="12.75" x14ac:dyDescent="0.2">
      <c r="A77" s="16">
        <v>7</v>
      </c>
      <c r="B77" s="16" t="s">
        <v>43</v>
      </c>
      <c r="C77" s="73">
        <v>996</v>
      </c>
      <c r="D77" s="16">
        <v>7</v>
      </c>
      <c r="E77" s="16">
        <v>0</v>
      </c>
      <c r="F77" s="16">
        <f t="shared" si="10"/>
        <v>7</v>
      </c>
      <c r="G77" s="16">
        <v>217</v>
      </c>
      <c r="H77" s="18">
        <v>14</v>
      </c>
      <c r="I77" s="17">
        <f t="shared" si="11"/>
        <v>231</v>
      </c>
      <c r="J77" s="19">
        <f t="shared" si="12"/>
        <v>0.23030907278165502</v>
      </c>
      <c r="K77" s="19">
        <f t="shared" si="13"/>
        <v>6.0606060606060608E-2</v>
      </c>
      <c r="L77" s="57">
        <f t="shared" si="21"/>
        <v>3.2258064516129031E-2</v>
      </c>
      <c r="M77" s="34">
        <v>4</v>
      </c>
    </row>
    <row r="78" spans="1:13" s="10" customFormat="1" ht="12.75" x14ac:dyDescent="0.2">
      <c r="A78" s="16">
        <v>7</v>
      </c>
      <c r="B78" s="16" t="s">
        <v>44</v>
      </c>
      <c r="C78" s="73">
        <v>1513</v>
      </c>
      <c r="D78" s="16">
        <v>11</v>
      </c>
      <c r="E78" s="16">
        <v>0</v>
      </c>
      <c r="F78" s="16">
        <f t="shared" si="10"/>
        <v>11</v>
      </c>
      <c r="G78" s="16">
        <v>240</v>
      </c>
      <c r="H78" s="18">
        <v>14</v>
      </c>
      <c r="I78" s="17">
        <f t="shared" si="11"/>
        <v>254</v>
      </c>
      <c r="J78" s="19">
        <f t="shared" si="12"/>
        <v>0.16666666666666666</v>
      </c>
      <c r="K78" s="19">
        <f t="shared" si="13"/>
        <v>5.5118110236220472E-2</v>
      </c>
      <c r="L78" s="57">
        <f t="shared" si="21"/>
        <v>4.583333333333333E-2</v>
      </c>
      <c r="M78" s="34">
        <v>9</v>
      </c>
    </row>
    <row r="79" spans="1:13" s="10" customFormat="1" ht="12.75" x14ac:dyDescent="0.2">
      <c r="A79" s="16">
        <v>7</v>
      </c>
      <c r="B79" s="16">
        <v>3</v>
      </c>
      <c r="C79" s="73">
        <v>2280</v>
      </c>
      <c r="D79" s="16">
        <v>37</v>
      </c>
      <c r="E79" s="16">
        <v>0</v>
      </c>
      <c r="F79" s="16">
        <f t="shared" si="10"/>
        <v>37</v>
      </c>
      <c r="G79" s="16">
        <v>349</v>
      </c>
      <c r="H79" s="18">
        <v>25</v>
      </c>
      <c r="I79" s="17">
        <f t="shared" si="11"/>
        <v>374</v>
      </c>
      <c r="J79" s="19">
        <f t="shared" si="12"/>
        <v>0.16141562365127321</v>
      </c>
      <c r="K79" s="19">
        <f t="shared" si="13"/>
        <v>6.684491978609626E-2</v>
      </c>
      <c r="L79" s="57">
        <f t="shared" si="21"/>
        <v>0.10601719197707736</v>
      </c>
      <c r="M79" s="34">
        <v>20</v>
      </c>
    </row>
    <row r="80" spans="1:13" s="10" customFormat="1" ht="12.75" x14ac:dyDescent="0.2">
      <c r="A80" s="16">
        <v>7</v>
      </c>
      <c r="B80" s="16" t="s">
        <v>45</v>
      </c>
      <c r="C80" s="73">
        <v>2114</v>
      </c>
      <c r="D80" s="16">
        <v>11</v>
      </c>
      <c r="E80" s="16">
        <v>15</v>
      </c>
      <c r="F80" s="16">
        <f t="shared" si="10"/>
        <v>26</v>
      </c>
      <c r="G80" s="16">
        <v>277</v>
      </c>
      <c r="H80" s="18">
        <v>46</v>
      </c>
      <c r="I80" s="17">
        <f t="shared" si="11"/>
        <v>323</v>
      </c>
      <c r="J80" s="19">
        <f t="shared" si="12"/>
        <v>0.15093457943925234</v>
      </c>
      <c r="K80" s="19">
        <f t="shared" si="13"/>
        <v>0.14241486068111456</v>
      </c>
      <c r="L80" s="57">
        <f t="shared" si="21"/>
        <v>3.9711191335740074E-2</v>
      </c>
      <c r="M80" s="34">
        <v>13</v>
      </c>
    </row>
    <row r="81" spans="1:13" s="10" customFormat="1" ht="12.75" x14ac:dyDescent="0.2">
      <c r="A81" s="16">
        <v>7</v>
      </c>
      <c r="B81" s="16">
        <v>5</v>
      </c>
      <c r="C81" s="73">
        <v>2018</v>
      </c>
      <c r="D81" s="16">
        <v>25</v>
      </c>
      <c r="E81" s="16">
        <v>1</v>
      </c>
      <c r="F81" s="16">
        <f t="shared" si="10"/>
        <v>26</v>
      </c>
      <c r="G81" s="16">
        <v>221</v>
      </c>
      <c r="H81" s="18">
        <v>16</v>
      </c>
      <c r="I81" s="17">
        <f t="shared" si="11"/>
        <v>237</v>
      </c>
      <c r="J81" s="19">
        <f t="shared" si="12"/>
        <v>0.1159491193737769</v>
      </c>
      <c r="K81" s="19">
        <f t="shared" si="13"/>
        <v>6.7510548523206745E-2</v>
      </c>
      <c r="L81" s="57">
        <f t="shared" si="21"/>
        <v>0.11312217194570136</v>
      </c>
      <c r="M81" s="34">
        <v>5</v>
      </c>
    </row>
    <row r="82" spans="1:13" s="10" customFormat="1" ht="12.75" x14ac:dyDescent="0.2">
      <c r="A82" s="16">
        <v>7</v>
      </c>
      <c r="B82" s="16">
        <v>6</v>
      </c>
      <c r="C82" s="73">
        <v>2519</v>
      </c>
      <c r="D82" s="16">
        <v>25</v>
      </c>
      <c r="E82" s="16">
        <v>3</v>
      </c>
      <c r="F82" s="16">
        <f t="shared" si="10"/>
        <v>28</v>
      </c>
      <c r="G82" s="16">
        <v>148</v>
      </c>
      <c r="H82" s="18">
        <v>26</v>
      </c>
      <c r="I82" s="17">
        <f t="shared" si="11"/>
        <v>174</v>
      </c>
      <c r="J82" s="19">
        <f t="shared" si="12"/>
        <v>6.8315665488810365E-2</v>
      </c>
      <c r="K82" s="19">
        <f t="shared" si="13"/>
        <v>0.14942528735632185</v>
      </c>
      <c r="L82" s="57">
        <f t="shared" si="21"/>
        <v>0.16891891891891891</v>
      </c>
      <c r="M82" s="34">
        <v>4</v>
      </c>
    </row>
    <row r="83" spans="1:13" s="10" customFormat="1" ht="12.75" x14ac:dyDescent="0.2">
      <c r="A83" s="16">
        <v>7</v>
      </c>
      <c r="B83" s="16">
        <v>7</v>
      </c>
      <c r="C83" s="73">
        <v>1086</v>
      </c>
      <c r="D83" s="16">
        <v>3</v>
      </c>
      <c r="E83" s="16">
        <v>1</v>
      </c>
      <c r="F83" s="16">
        <f>SUM(D83:E83)</f>
        <v>4</v>
      </c>
      <c r="G83" s="16">
        <v>161</v>
      </c>
      <c r="H83" s="18">
        <v>7</v>
      </c>
      <c r="I83" s="17">
        <f t="shared" si="11"/>
        <v>168</v>
      </c>
      <c r="J83" s="19">
        <f t="shared" si="12"/>
        <v>0.15412844036697249</v>
      </c>
      <c r="K83" s="19">
        <f t="shared" si="13"/>
        <v>4.1666666666666664E-2</v>
      </c>
      <c r="L83" s="57">
        <f t="shared" si="21"/>
        <v>1.8633540372670808E-2</v>
      </c>
      <c r="M83" s="34">
        <v>4</v>
      </c>
    </row>
    <row r="84" spans="1:13" s="10" customFormat="1" ht="12.75" x14ac:dyDescent="0.2">
      <c r="A84" s="16">
        <v>7</v>
      </c>
      <c r="B84" s="16">
        <v>8</v>
      </c>
      <c r="C84" s="73">
        <v>3281</v>
      </c>
      <c r="D84" s="16">
        <v>36</v>
      </c>
      <c r="E84" s="16">
        <v>2</v>
      </c>
      <c r="F84" s="16">
        <f t="shared" si="10"/>
        <v>38</v>
      </c>
      <c r="G84" s="16">
        <v>329</v>
      </c>
      <c r="H84" s="18">
        <v>41</v>
      </c>
      <c r="I84" s="17">
        <f t="shared" si="11"/>
        <v>370</v>
      </c>
      <c r="J84" s="19">
        <f t="shared" si="12"/>
        <v>0.11147936125338957</v>
      </c>
      <c r="K84" s="19">
        <f t="shared" si="13"/>
        <v>0.11081081081081082</v>
      </c>
      <c r="L84" s="57">
        <f t="shared" si="21"/>
        <v>0.10942249240121581</v>
      </c>
      <c r="M84" s="34">
        <v>12</v>
      </c>
    </row>
    <row r="85" spans="1:13" s="10" customFormat="1" ht="12.75" x14ac:dyDescent="0.2">
      <c r="A85" s="16">
        <v>7</v>
      </c>
      <c r="B85" s="16">
        <v>9</v>
      </c>
      <c r="C85" s="73">
        <v>2130</v>
      </c>
      <c r="D85" s="16">
        <v>30</v>
      </c>
      <c r="E85" s="16">
        <v>1</v>
      </c>
      <c r="F85" s="16">
        <f t="shared" si="10"/>
        <v>31</v>
      </c>
      <c r="G85" s="16">
        <v>312</v>
      </c>
      <c r="H85" s="18">
        <v>24</v>
      </c>
      <c r="I85" s="17">
        <f t="shared" si="11"/>
        <v>336</v>
      </c>
      <c r="J85" s="19">
        <f t="shared" si="12"/>
        <v>0.15548357242017585</v>
      </c>
      <c r="K85" s="19">
        <f t="shared" si="13"/>
        <v>7.1428571428571425E-2</v>
      </c>
      <c r="L85" s="57">
        <f t="shared" si="21"/>
        <v>9.6153846153846159E-2</v>
      </c>
      <c r="M85" s="34">
        <v>14</v>
      </c>
    </row>
    <row r="86" spans="1:13" s="10" customFormat="1" ht="12.75" x14ac:dyDescent="0.2">
      <c r="A86" s="16">
        <v>7</v>
      </c>
      <c r="B86" s="16">
        <v>10</v>
      </c>
      <c r="C86" s="73">
        <v>711</v>
      </c>
      <c r="D86" s="16">
        <v>13</v>
      </c>
      <c r="E86" s="16">
        <v>0</v>
      </c>
      <c r="F86" s="16">
        <f t="shared" si="10"/>
        <v>13</v>
      </c>
      <c r="G86" s="16">
        <v>83</v>
      </c>
      <c r="H86" s="18">
        <v>4</v>
      </c>
      <c r="I86" s="17">
        <f t="shared" si="11"/>
        <v>87</v>
      </c>
      <c r="J86" s="19">
        <f t="shared" si="12"/>
        <v>0.12016574585635359</v>
      </c>
      <c r="K86" s="19">
        <f t="shared" si="13"/>
        <v>4.5977011494252873E-2</v>
      </c>
      <c r="L86" s="57">
        <f t="shared" si="21"/>
        <v>0.15662650602409639</v>
      </c>
      <c r="M86" s="34">
        <v>5</v>
      </c>
    </row>
    <row r="87" spans="1:13" s="5" customFormat="1" ht="15" x14ac:dyDescent="0.25">
      <c r="A87" s="81" t="s">
        <v>11</v>
      </c>
      <c r="B87" s="81"/>
      <c r="C87" s="27">
        <f t="shared" ref="C87:I87" si="23">SUM(C77:C86)</f>
        <v>18648</v>
      </c>
      <c r="D87" s="27">
        <f t="shared" si="23"/>
        <v>198</v>
      </c>
      <c r="E87" s="27">
        <f t="shared" si="23"/>
        <v>23</v>
      </c>
      <c r="F87" s="27">
        <f t="shared" si="23"/>
        <v>221</v>
      </c>
      <c r="G87" s="27">
        <f t="shared" si="23"/>
        <v>2337</v>
      </c>
      <c r="H87" s="27">
        <f t="shared" si="23"/>
        <v>217</v>
      </c>
      <c r="I87" s="27">
        <f t="shared" si="23"/>
        <v>2554</v>
      </c>
      <c r="J87" s="29">
        <f>I87/(C87+F87)</f>
        <v>0.13535428480576608</v>
      </c>
      <c r="K87" s="29">
        <f>H87/I87</f>
        <v>8.4964761158966326E-2</v>
      </c>
      <c r="L87" s="42">
        <f t="shared" si="21"/>
        <v>8.4724005134788186E-2</v>
      </c>
      <c r="M87" s="51">
        <f t="shared" ref="M87" si="24">SUM(M77:M86)</f>
        <v>90</v>
      </c>
    </row>
    <row r="88" spans="1:13" s="10" customFormat="1" x14ac:dyDescent="0.2">
      <c r="A88" s="16"/>
      <c r="B88" s="16"/>
      <c r="C88" s="48"/>
      <c r="D88" s="16"/>
      <c r="E88" s="16"/>
      <c r="F88" s="16"/>
      <c r="G88" s="16"/>
      <c r="H88" s="18"/>
      <c r="I88" s="17"/>
      <c r="J88" s="19"/>
      <c r="K88" s="19"/>
      <c r="L88" s="41"/>
    </row>
    <row r="89" spans="1:13" s="10" customFormat="1" ht="12.75" x14ac:dyDescent="0.2">
      <c r="A89" s="16">
        <v>8</v>
      </c>
      <c r="B89" s="16">
        <v>1</v>
      </c>
      <c r="C89" s="73">
        <v>1251</v>
      </c>
      <c r="D89" s="16">
        <v>31</v>
      </c>
      <c r="E89" s="16">
        <v>20</v>
      </c>
      <c r="F89" s="16">
        <f t="shared" si="10"/>
        <v>51</v>
      </c>
      <c r="G89" s="16">
        <v>209</v>
      </c>
      <c r="H89" s="18">
        <v>40</v>
      </c>
      <c r="I89" s="17">
        <f t="shared" si="11"/>
        <v>249</v>
      </c>
      <c r="J89" s="19">
        <f t="shared" si="12"/>
        <v>0.19124423963133641</v>
      </c>
      <c r="K89" s="19">
        <f t="shared" si="13"/>
        <v>0.1606425702811245</v>
      </c>
      <c r="L89" s="57">
        <f t="shared" si="21"/>
        <v>0.14832535885167464</v>
      </c>
      <c r="M89" s="34">
        <v>19</v>
      </c>
    </row>
    <row r="90" spans="1:13" s="10" customFormat="1" ht="12.75" x14ac:dyDescent="0.2">
      <c r="A90" s="16">
        <v>8</v>
      </c>
      <c r="B90" s="16">
        <v>2</v>
      </c>
      <c r="C90" s="73">
        <v>2378</v>
      </c>
      <c r="D90" s="16">
        <v>45</v>
      </c>
      <c r="E90" s="16">
        <v>1</v>
      </c>
      <c r="F90" s="16">
        <f t="shared" si="10"/>
        <v>46</v>
      </c>
      <c r="G90" s="16">
        <v>354</v>
      </c>
      <c r="H90" s="18">
        <v>24</v>
      </c>
      <c r="I90" s="17">
        <f t="shared" si="11"/>
        <v>378</v>
      </c>
      <c r="J90" s="19">
        <f t="shared" si="12"/>
        <v>0.15594059405940594</v>
      </c>
      <c r="K90" s="19">
        <f t="shared" si="13"/>
        <v>6.3492063492063489E-2</v>
      </c>
      <c r="L90" s="57">
        <f t="shared" si="21"/>
        <v>0.1271186440677966</v>
      </c>
      <c r="M90" s="34">
        <v>12</v>
      </c>
    </row>
    <row r="91" spans="1:13" s="10" customFormat="1" ht="12.75" x14ac:dyDescent="0.2">
      <c r="A91" s="16">
        <v>8</v>
      </c>
      <c r="B91" s="16">
        <v>3</v>
      </c>
      <c r="C91" s="73">
        <v>1400</v>
      </c>
      <c r="D91" s="16">
        <v>11</v>
      </c>
      <c r="E91" s="16">
        <v>0</v>
      </c>
      <c r="F91" s="16">
        <f t="shared" si="10"/>
        <v>11</v>
      </c>
      <c r="G91" s="16">
        <v>162</v>
      </c>
      <c r="H91" s="18">
        <v>7</v>
      </c>
      <c r="I91" s="17">
        <f t="shared" si="11"/>
        <v>169</v>
      </c>
      <c r="J91" s="19">
        <f t="shared" si="12"/>
        <v>0.11977321048901489</v>
      </c>
      <c r="K91" s="19">
        <f t="shared" si="13"/>
        <v>4.142011834319527E-2</v>
      </c>
      <c r="L91" s="57">
        <f t="shared" si="21"/>
        <v>6.7901234567901231E-2</v>
      </c>
      <c r="M91" s="34">
        <v>10</v>
      </c>
    </row>
    <row r="92" spans="1:13" s="10" customFormat="1" ht="12.75" x14ac:dyDescent="0.2">
      <c r="A92" s="16">
        <v>8</v>
      </c>
      <c r="B92" s="16">
        <v>4</v>
      </c>
      <c r="C92" s="73">
        <v>1545</v>
      </c>
      <c r="D92" s="16">
        <v>17</v>
      </c>
      <c r="E92" s="16">
        <v>3</v>
      </c>
      <c r="F92" s="16">
        <f t="shared" si="10"/>
        <v>20</v>
      </c>
      <c r="G92" s="16">
        <v>238</v>
      </c>
      <c r="H92" s="18">
        <v>16</v>
      </c>
      <c r="I92" s="17">
        <f t="shared" si="11"/>
        <v>254</v>
      </c>
      <c r="J92" s="19">
        <f t="shared" si="12"/>
        <v>0.1623003194888179</v>
      </c>
      <c r="K92" s="19">
        <f t="shared" si="13"/>
        <v>6.2992125984251968E-2</v>
      </c>
      <c r="L92" s="57">
        <f t="shared" si="21"/>
        <v>7.1428571428571425E-2</v>
      </c>
      <c r="M92" s="34">
        <v>13</v>
      </c>
    </row>
    <row r="93" spans="1:13" s="10" customFormat="1" ht="12.75" x14ac:dyDescent="0.2">
      <c r="A93" s="16">
        <v>8</v>
      </c>
      <c r="B93" s="16">
        <v>5</v>
      </c>
      <c r="C93" s="73">
        <v>2319</v>
      </c>
      <c r="D93" s="16">
        <v>20</v>
      </c>
      <c r="E93" s="16">
        <v>1</v>
      </c>
      <c r="F93" s="16">
        <f t="shared" si="10"/>
        <v>21</v>
      </c>
      <c r="G93" s="16">
        <v>368</v>
      </c>
      <c r="H93" s="18">
        <v>23</v>
      </c>
      <c r="I93" s="17">
        <f t="shared" si="11"/>
        <v>391</v>
      </c>
      <c r="J93" s="19">
        <f t="shared" si="12"/>
        <v>0.16709401709401708</v>
      </c>
      <c r="K93" s="19">
        <f t="shared" si="13"/>
        <v>5.8823529411764705E-2</v>
      </c>
      <c r="L93" s="57">
        <f t="shared" si="21"/>
        <v>5.434782608695652E-2</v>
      </c>
      <c r="M93" s="34">
        <v>22</v>
      </c>
    </row>
    <row r="94" spans="1:13" s="10" customFormat="1" ht="12.75" x14ac:dyDescent="0.2">
      <c r="A94" s="16">
        <v>8</v>
      </c>
      <c r="B94" s="16">
        <v>6</v>
      </c>
      <c r="C94" s="73">
        <v>2306</v>
      </c>
      <c r="D94" s="16">
        <v>32</v>
      </c>
      <c r="E94" s="16">
        <v>0</v>
      </c>
      <c r="F94" s="16">
        <f t="shared" si="10"/>
        <v>32</v>
      </c>
      <c r="G94" s="16">
        <v>367</v>
      </c>
      <c r="H94" s="18">
        <v>25</v>
      </c>
      <c r="I94" s="17">
        <f t="shared" si="11"/>
        <v>392</v>
      </c>
      <c r="J94" s="19">
        <f t="shared" si="12"/>
        <v>0.16766467065868262</v>
      </c>
      <c r="K94" s="19">
        <f t="shared" si="13"/>
        <v>6.3775510204081634E-2</v>
      </c>
      <c r="L94" s="57">
        <f t="shared" si="21"/>
        <v>8.7193460490463212E-2</v>
      </c>
      <c r="M94" s="34">
        <v>15</v>
      </c>
    </row>
    <row r="95" spans="1:13" s="10" customFormat="1" ht="12.75" x14ac:dyDescent="0.2">
      <c r="A95" s="16">
        <v>8</v>
      </c>
      <c r="B95" s="16">
        <v>7</v>
      </c>
      <c r="C95" s="73">
        <v>2821</v>
      </c>
      <c r="D95" s="16">
        <v>37</v>
      </c>
      <c r="E95" s="16">
        <v>0</v>
      </c>
      <c r="F95" s="16">
        <f t="shared" si="10"/>
        <v>37</v>
      </c>
      <c r="G95" s="53">
        <v>459</v>
      </c>
      <c r="H95" s="18">
        <v>21</v>
      </c>
      <c r="I95" s="17">
        <f t="shared" si="11"/>
        <v>480</v>
      </c>
      <c r="J95" s="19">
        <f t="shared" si="12"/>
        <v>0.16794961511546536</v>
      </c>
      <c r="K95" s="19">
        <f t="shared" si="13"/>
        <v>4.3749999999999997E-2</v>
      </c>
      <c r="L95" s="57">
        <f t="shared" si="21"/>
        <v>8.0610021786492375E-2</v>
      </c>
      <c r="M95" s="34">
        <v>12</v>
      </c>
    </row>
    <row r="96" spans="1:13" s="10" customFormat="1" ht="12.75" x14ac:dyDescent="0.2">
      <c r="A96" s="16">
        <v>8</v>
      </c>
      <c r="B96" s="16">
        <v>8</v>
      </c>
      <c r="C96" s="73">
        <v>2668</v>
      </c>
      <c r="D96" s="16">
        <v>13</v>
      </c>
      <c r="E96" s="16">
        <v>2</v>
      </c>
      <c r="F96" s="16">
        <f t="shared" si="10"/>
        <v>15</v>
      </c>
      <c r="G96" s="53">
        <v>401</v>
      </c>
      <c r="H96" s="18">
        <v>13</v>
      </c>
      <c r="I96" s="17">
        <f t="shared" si="11"/>
        <v>414</v>
      </c>
      <c r="J96" s="19">
        <f t="shared" si="12"/>
        <v>0.15430488259411107</v>
      </c>
      <c r="K96" s="19">
        <f t="shared" si="13"/>
        <v>3.140096618357488E-2</v>
      </c>
      <c r="L96" s="57">
        <f t="shared" si="21"/>
        <v>3.2418952618453865E-2</v>
      </c>
      <c r="M96" s="34">
        <v>12</v>
      </c>
    </row>
    <row r="97" spans="1:13" s="5" customFormat="1" ht="15" x14ac:dyDescent="0.25">
      <c r="A97" s="81" t="s">
        <v>12</v>
      </c>
      <c r="B97" s="81"/>
      <c r="C97" s="27">
        <f t="shared" ref="C97:I97" si="25">SUM(C89:C96)</f>
        <v>16688</v>
      </c>
      <c r="D97" s="27">
        <f t="shared" si="25"/>
        <v>206</v>
      </c>
      <c r="E97" s="27">
        <f t="shared" si="25"/>
        <v>27</v>
      </c>
      <c r="F97" s="27">
        <f t="shared" si="25"/>
        <v>233</v>
      </c>
      <c r="G97" s="27">
        <f t="shared" si="25"/>
        <v>2558</v>
      </c>
      <c r="H97" s="27">
        <f t="shared" si="25"/>
        <v>169</v>
      </c>
      <c r="I97" s="27">
        <f t="shared" si="25"/>
        <v>2727</v>
      </c>
      <c r="J97" s="29">
        <f>I97/(C97+F97)</f>
        <v>0.16116068790260624</v>
      </c>
      <c r="K97" s="29">
        <f>H97/I97</f>
        <v>6.1972863953061973E-2</v>
      </c>
      <c r="L97" s="42">
        <f t="shared" si="21"/>
        <v>8.0531665363565291E-2</v>
      </c>
      <c r="M97" s="51">
        <f t="shared" ref="M97" si="26">SUM(M89:M96)</f>
        <v>115</v>
      </c>
    </row>
    <row r="98" spans="1:13" s="10" customFormat="1" x14ac:dyDescent="0.2">
      <c r="A98" s="16"/>
      <c r="B98" s="16"/>
      <c r="C98" s="48"/>
      <c r="D98" s="16"/>
      <c r="E98" s="16"/>
      <c r="F98" s="16"/>
      <c r="G98" s="16"/>
      <c r="H98" s="18"/>
      <c r="I98" s="17"/>
      <c r="J98" s="19"/>
      <c r="K98" s="19"/>
      <c r="L98" s="41"/>
    </row>
    <row r="99" spans="1:13" s="10" customFormat="1" ht="12.75" x14ac:dyDescent="0.2">
      <c r="A99" s="16">
        <v>9</v>
      </c>
      <c r="B99" s="16">
        <v>1</v>
      </c>
      <c r="C99" s="73">
        <v>1131</v>
      </c>
      <c r="D99" s="16">
        <v>14</v>
      </c>
      <c r="E99" s="16">
        <v>0</v>
      </c>
      <c r="F99" s="16">
        <f t="shared" si="10"/>
        <v>14</v>
      </c>
      <c r="G99" s="53">
        <v>139</v>
      </c>
      <c r="H99" s="18">
        <v>5</v>
      </c>
      <c r="I99" s="17">
        <f t="shared" si="11"/>
        <v>144</v>
      </c>
      <c r="J99" s="19">
        <f t="shared" si="12"/>
        <v>0.125764192139738</v>
      </c>
      <c r="K99" s="19">
        <f t="shared" si="13"/>
        <v>3.4722222222222224E-2</v>
      </c>
      <c r="L99" s="57">
        <f t="shared" si="21"/>
        <v>0.10071942446043165</v>
      </c>
      <c r="M99" s="34">
        <v>6</v>
      </c>
    </row>
    <row r="100" spans="1:13" s="10" customFormat="1" ht="12.75" x14ac:dyDescent="0.2">
      <c r="A100" s="16">
        <v>9</v>
      </c>
      <c r="B100" s="16">
        <v>2</v>
      </c>
      <c r="C100" s="73">
        <v>2329</v>
      </c>
      <c r="D100" s="16">
        <v>55</v>
      </c>
      <c r="E100" s="16">
        <v>2</v>
      </c>
      <c r="F100" s="16">
        <f t="shared" si="10"/>
        <v>57</v>
      </c>
      <c r="G100" s="53">
        <v>486</v>
      </c>
      <c r="H100" s="18">
        <v>22</v>
      </c>
      <c r="I100" s="17">
        <f t="shared" si="11"/>
        <v>508</v>
      </c>
      <c r="J100" s="19">
        <f t="shared" si="12"/>
        <v>0.21290863369656329</v>
      </c>
      <c r="K100" s="19">
        <f t="shared" si="13"/>
        <v>4.3307086614173228E-2</v>
      </c>
      <c r="L100" s="57">
        <f t="shared" si="21"/>
        <v>0.11316872427983539</v>
      </c>
      <c r="M100" s="34">
        <v>8</v>
      </c>
    </row>
    <row r="101" spans="1:13" s="10" customFormat="1" ht="12.75" x14ac:dyDescent="0.2">
      <c r="A101" s="16">
        <v>9</v>
      </c>
      <c r="B101" s="16">
        <v>3</v>
      </c>
      <c r="C101" s="73">
        <v>1732</v>
      </c>
      <c r="D101" s="16">
        <v>14</v>
      </c>
      <c r="E101" s="16">
        <v>0</v>
      </c>
      <c r="F101" s="16">
        <f t="shared" si="10"/>
        <v>14</v>
      </c>
      <c r="G101" s="53">
        <v>134</v>
      </c>
      <c r="H101" s="18">
        <v>8</v>
      </c>
      <c r="I101" s="17">
        <f t="shared" si="11"/>
        <v>142</v>
      </c>
      <c r="J101" s="19">
        <f t="shared" si="12"/>
        <v>8.1328751431844218E-2</v>
      </c>
      <c r="K101" s="19">
        <f t="shared" si="13"/>
        <v>5.6338028169014086E-2</v>
      </c>
      <c r="L101" s="57">
        <f t="shared" si="21"/>
        <v>0.1044776119402985</v>
      </c>
      <c r="M101" s="34">
        <v>9</v>
      </c>
    </row>
    <row r="102" spans="1:13" s="10" customFormat="1" ht="12.75" x14ac:dyDescent="0.2">
      <c r="A102" s="16">
        <v>9</v>
      </c>
      <c r="B102" s="16">
        <v>4</v>
      </c>
      <c r="C102" s="73">
        <v>1321</v>
      </c>
      <c r="D102" s="16">
        <v>21</v>
      </c>
      <c r="E102" s="16">
        <v>0</v>
      </c>
      <c r="F102" s="16">
        <f t="shared" si="10"/>
        <v>21</v>
      </c>
      <c r="G102" s="53">
        <v>115</v>
      </c>
      <c r="H102" s="18">
        <v>5</v>
      </c>
      <c r="I102" s="17">
        <f t="shared" si="11"/>
        <v>120</v>
      </c>
      <c r="J102" s="19">
        <f t="shared" si="12"/>
        <v>8.9418777943368111E-2</v>
      </c>
      <c r="K102" s="19">
        <f t="shared" si="13"/>
        <v>4.1666666666666664E-2</v>
      </c>
      <c r="L102" s="57">
        <f t="shared" si="21"/>
        <v>0.18260869565217391</v>
      </c>
      <c r="M102" s="34">
        <v>9</v>
      </c>
    </row>
    <row r="103" spans="1:13" s="10" customFormat="1" ht="12.75" x14ac:dyDescent="0.2">
      <c r="A103" s="16">
        <v>9</v>
      </c>
      <c r="B103" s="16">
        <v>5</v>
      </c>
      <c r="C103" s="73">
        <v>600</v>
      </c>
      <c r="D103" s="16">
        <v>5</v>
      </c>
      <c r="E103" s="16">
        <v>0</v>
      </c>
      <c r="F103" s="16">
        <f t="shared" si="10"/>
        <v>5</v>
      </c>
      <c r="G103" s="53">
        <v>72</v>
      </c>
      <c r="H103" s="18">
        <v>4</v>
      </c>
      <c r="I103" s="17">
        <f t="shared" si="11"/>
        <v>76</v>
      </c>
      <c r="J103" s="19">
        <f t="shared" si="12"/>
        <v>0.12561983471074381</v>
      </c>
      <c r="K103" s="19">
        <f t="shared" si="13"/>
        <v>5.2631578947368418E-2</v>
      </c>
      <c r="L103" s="57">
        <f t="shared" si="21"/>
        <v>6.9444444444444448E-2</v>
      </c>
      <c r="M103" s="34">
        <v>9</v>
      </c>
    </row>
    <row r="104" spans="1:13" s="10" customFormat="1" ht="12.75" x14ac:dyDescent="0.2">
      <c r="A104" s="16">
        <v>9</v>
      </c>
      <c r="B104" s="16">
        <v>6</v>
      </c>
      <c r="C104" s="73">
        <v>2107</v>
      </c>
      <c r="D104" s="16">
        <v>27</v>
      </c>
      <c r="E104" s="16">
        <v>1</v>
      </c>
      <c r="F104" s="16">
        <f t="shared" ref="F104:F162" si="27">SUM(D104:E104)</f>
        <v>28</v>
      </c>
      <c r="G104" s="53">
        <v>324</v>
      </c>
      <c r="H104" s="18">
        <v>10</v>
      </c>
      <c r="I104" s="17">
        <f t="shared" ref="I104:I158" si="28">SUM(G104:H104)</f>
        <v>334</v>
      </c>
      <c r="J104" s="19">
        <f t="shared" ref="J104:J158" si="29">I104/(C104+F104)</f>
        <v>0.15644028103044497</v>
      </c>
      <c r="K104" s="19">
        <f t="shared" ref="K104:K158" si="30">H104/I104</f>
        <v>2.9940119760479042E-2</v>
      </c>
      <c r="L104" s="57">
        <f t="shared" si="21"/>
        <v>8.3333333333333329E-2</v>
      </c>
      <c r="M104" s="34">
        <v>16</v>
      </c>
    </row>
    <row r="105" spans="1:13" s="10" customFormat="1" ht="12.75" x14ac:dyDescent="0.2">
      <c r="A105" s="16">
        <v>9</v>
      </c>
      <c r="B105" s="16">
        <v>7</v>
      </c>
      <c r="C105" s="73">
        <v>1175</v>
      </c>
      <c r="D105" s="16">
        <v>19</v>
      </c>
      <c r="E105" s="16">
        <v>0</v>
      </c>
      <c r="F105" s="16">
        <f t="shared" si="27"/>
        <v>19</v>
      </c>
      <c r="G105" s="53">
        <v>210</v>
      </c>
      <c r="H105" s="18">
        <v>13</v>
      </c>
      <c r="I105" s="17">
        <f t="shared" si="28"/>
        <v>223</v>
      </c>
      <c r="J105" s="19">
        <f t="shared" si="29"/>
        <v>0.18676716917922948</v>
      </c>
      <c r="K105" s="19">
        <f t="shared" si="30"/>
        <v>5.829596412556054E-2</v>
      </c>
      <c r="L105" s="57">
        <f t="shared" si="21"/>
        <v>9.0476190476190474E-2</v>
      </c>
      <c r="M105" s="34">
        <v>7</v>
      </c>
    </row>
    <row r="106" spans="1:13" s="10" customFormat="1" ht="12.75" x14ac:dyDescent="0.2">
      <c r="A106" s="16">
        <v>9</v>
      </c>
      <c r="B106" s="16">
        <v>8</v>
      </c>
      <c r="C106" s="73">
        <v>224</v>
      </c>
      <c r="D106" s="16">
        <v>1</v>
      </c>
      <c r="E106" s="16">
        <v>0</v>
      </c>
      <c r="F106" s="16">
        <f t="shared" si="27"/>
        <v>1</v>
      </c>
      <c r="G106" s="53">
        <v>8</v>
      </c>
      <c r="H106" s="18">
        <v>1</v>
      </c>
      <c r="I106" s="17">
        <f t="shared" si="28"/>
        <v>9</v>
      </c>
      <c r="J106" s="19">
        <f t="shared" si="29"/>
        <v>0.04</v>
      </c>
      <c r="K106" s="19">
        <f t="shared" si="30"/>
        <v>0.1111111111111111</v>
      </c>
      <c r="L106" s="57">
        <f t="shared" si="21"/>
        <v>0.125</v>
      </c>
      <c r="M106" s="34">
        <v>2</v>
      </c>
    </row>
    <row r="107" spans="1:13" s="10" customFormat="1" ht="12.75" x14ac:dyDescent="0.2">
      <c r="A107" s="16">
        <v>9</v>
      </c>
      <c r="B107" s="16">
        <v>9</v>
      </c>
      <c r="C107" s="73">
        <v>1063</v>
      </c>
      <c r="D107" s="16">
        <v>12</v>
      </c>
      <c r="E107" s="16">
        <v>0</v>
      </c>
      <c r="F107" s="16">
        <f t="shared" si="27"/>
        <v>12</v>
      </c>
      <c r="G107" s="53">
        <v>142</v>
      </c>
      <c r="H107" s="18">
        <v>3</v>
      </c>
      <c r="I107" s="17">
        <f t="shared" si="28"/>
        <v>145</v>
      </c>
      <c r="J107" s="19">
        <f t="shared" si="29"/>
        <v>0.13488372093023257</v>
      </c>
      <c r="K107" s="19">
        <f t="shared" si="30"/>
        <v>2.0689655172413793E-2</v>
      </c>
      <c r="L107" s="57">
        <f t="shared" si="21"/>
        <v>8.4507042253521125E-2</v>
      </c>
      <c r="M107" s="34">
        <v>7</v>
      </c>
    </row>
    <row r="108" spans="1:13" s="5" customFormat="1" ht="15" x14ac:dyDescent="0.25">
      <c r="A108" s="81" t="s">
        <v>13</v>
      </c>
      <c r="B108" s="81"/>
      <c r="C108" s="47">
        <f>SUM(C99:C107)</f>
        <v>11682</v>
      </c>
      <c r="D108" s="27">
        <f>SUM(D99:D107)</f>
        <v>168</v>
      </c>
      <c r="E108" s="27">
        <f t="shared" ref="E108:I108" si="31">SUM(E99:E107)</f>
        <v>3</v>
      </c>
      <c r="F108" s="27">
        <f t="shared" si="31"/>
        <v>171</v>
      </c>
      <c r="G108" s="27">
        <f t="shared" si="31"/>
        <v>1630</v>
      </c>
      <c r="H108" s="27">
        <f t="shared" si="31"/>
        <v>71</v>
      </c>
      <c r="I108" s="27">
        <f t="shared" si="31"/>
        <v>1701</v>
      </c>
      <c r="J108" s="29">
        <f>I108/(C108+F108)</f>
        <v>0.14350797266514806</v>
      </c>
      <c r="K108" s="29">
        <f>H108/I108</f>
        <v>4.1740152851263965E-2</v>
      </c>
      <c r="L108" s="42">
        <f t="shared" si="21"/>
        <v>0.10306748466257669</v>
      </c>
      <c r="M108" s="51">
        <f>SUM(M99:M107)</f>
        <v>73</v>
      </c>
    </row>
    <row r="109" spans="1:13" s="10" customFormat="1" x14ac:dyDescent="0.2">
      <c r="A109" s="16"/>
      <c r="B109" s="16"/>
      <c r="C109" s="48"/>
      <c r="D109" s="16"/>
      <c r="E109" s="16"/>
      <c r="F109" s="16"/>
      <c r="G109" s="16"/>
      <c r="H109" s="18"/>
      <c r="I109" s="17"/>
      <c r="J109" s="19"/>
      <c r="K109" s="19"/>
      <c r="L109" s="41"/>
    </row>
    <row r="110" spans="1:13" s="10" customFormat="1" ht="12.75" x14ac:dyDescent="0.2">
      <c r="A110" s="16">
        <v>10</v>
      </c>
      <c r="B110" s="16">
        <v>1</v>
      </c>
      <c r="C110" s="73">
        <v>1851</v>
      </c>
      <c r="D110" s="16">
        <v>37</v>
      </c>
      <c r="E110" s="16">
        <v>0</v>
      </c>
      <c r="F110" s="16">
        <f t="shared" si="27"/>
        <v>37</v>
      </c>
      <c r="G110" s="16">
        <v>223</v>
      </c>
      <c r="H110" s="18">
        <v>19</v>
      </c>
      <c r="I110" s="17">
        <f t="shared" si="28"/>
        <v>242</v>
      </c>
      <c r="J110" s="19">
        <f t="shared" si="29"/>
        <v>0.12817796610169491</v>
      </c>
      <c r="K110" s="19">
        <f t="shared" si="30"/>
        <v>7.8512396694214878E-2</v>
      </c>
      <c r="L110" s="57">
        <f t="shared" si="21"/>
        <v>0.16591928251121077</v>
      </c>
      <c r="M110" s="34">
        <v>8</v>
      </c>
    </row>
    <row r="111" spans="1:13" s="10" customFormat="1" ht="12.75" x14ac:dyDescent="0.2">
      <c r="A111" s="16">
        <v>10</v>
      </c>
      <c r="B111" s="16">
        <v>2</v>
      </c>
      <c r="C111" s="73">
        <v>2565</v>
      </c>
      <c r="D111" s="16">
        <v>28</v>
      </c>
      <c r="E111" s="16">
        <v>2</v>
      </c>
      <c r="F111" s="16">
        <f t="shared" si="27"/>
        <v>30</v>
      </c>
      <c r="G111" s="16">
        <v>185</v>
      </c>
      <c r="H111" s="18">
        <v>17</v>
      </c>
      <c r="I111" s="17">
        <f t="shared" si="28"/>
        <v>202</v>
      </c>
      <c r="J111" s="19">
        <f t="shared" si="29"/>
        <v>7.7842003853564545E-2</v>
      </c>
      <c r="K111" s="19">
        <f t="shared" si="30"/>
        <v>8.4158415841584164E-2</v>
      </c>
      <c r="L111" s="57">
        <f t="shared" si="21"/>
        <v>0.15135135135135136</v>
      </c>
      <c r="M111" s="34">
        <v>3</v>
      </c>
    </row>
    <row r="112" spans="1:13" s="77" customFormat="1" ht="12.75" x14ac:dyDescent="0.2">
      <c r="A112" s="37">
        <v>10</v>
      </c>
      <c r="B112" s="37" t="s">
        <v>47</v>
      </c>
      <c r="C112" s="74">
        <v>1671</v>
      </c>
      <c r="D112" s="37">
        <v>21</v>
      </c>
      <c r="E112" s="37">
        <v>1</v>
      </c>
      <c r="F112" s="37">
        <f t="shared" si="27"/>
        <v>22</v>
      </c>
      <c r="G112" s="37">
        <v>243</v>
      </c>
      <c r="H112" s="37">
        <v>13</v>
      </c>
      <c r="I112" s="63">
        <f t="shared" si="28"/>
        <v>256</v>
      </c>
      <c r="J112" s="75">
        <f t="shared" si="29"/>
        <v>0.15121086828115771</v>
      </c>
      <c r="K112" s="75">
        <f t="shared" si="30"/>
        <v>5.078125E-2</v>
      </c>
      <c r="L112" s="76">
        <f t="shared" si="21"/>
        <v>8.6419753086419748E-2</v>
      </c>
      <c r="M112" s="77">
        <v>10</v>
      </c>
    </row>
    <row r="113" spans="1:13" s="10" customFormat="1" ht="12.75" x14ac:dyDescent="0.2">
      <c r="A113" s="16">
        <v>10</v>
      </c>
      <c r="B113" s="16" t="s">
        <v>61</v>
      </c>
      <c r="C113" s="73">
        <v>0</v>
      </c>
      <c r="D113" s="16">
        <v>0</v>
      </c>
      <c r="E113" s="16">
        <v>0</v>
      </c>
      <c r="F113" s="16">
        <f t="shared" si="27"/>
        <v>0</v>
      </c>
      <c r="G113" s="16">
        <v>0</v>
      </c>
      <c r="H113" s="18">
        <v>0</v>
      </c>
      <c r="I113" s="17">
        <f t="shared" si="28"/>
        <v>0</v>
      </c>
      <c r="J113" s="19" t="e">
        <f t="shared" si="29"/>
        <v>#DIV/0!</v>
      </c>
      <c r="K113" s="19" t="e">
        <f t="shared" si="30"/>
        <v>#DIV/0!</v>
      </c>
      <c r="L113" s="57" t="e">
        <f t="shared" si="21"/>
        <v>#DIV/0!</v>
      </c>
      <c r="M113" s="34">
        <v>0</v>
      </c>
    </row>
    <row r="114" spans="1:13" s="10" customFormat="1" ht="12.75" x14ac:dyDescent="0.2">
      <c r="A114" s="16">
        <v>10</v>
      </c>
      <c r="B114" s="16">
        <v>4</v>
      </c>
      <c r="C114" s="73">
        <v>1579</v>
      </c>
      <c r="D114" s="16">
        <v>29</v>
      </c>
      <c r="E114" s="16">
        <v>13</v>
      </c>
      <c r="F114" s="16">
        <f t="shared" si="27"/>
        <v>42</v>
      </c>
      <c r="G114" s="16">
        <v>215</v>
      </c>
      <c r="H114" s="18">
        <v>35</v>
      </c>
      <c r="I114" s="17">
        <f t="shared" si="28"/>
        <v>250</v>
      </c>
      <c r="J114" s="19">
        <f t="shared" si="29"/>
        <v>0.15422578655151142</v>
      </c>
      <c r="K114" s="19">
        <f t="shared" si="30"/>
        <v>0.14000000000000001</v>
      </c>
      <c r="L114" s="57">
        <f t="shared" si="21"/>
        <v>0.13488372093023257</v>
      </c>
      <c r="M114" s="34">
        <v>10</v>
      </c>
    </row>
    <row r="115" spans="1:13" s="10" customFormat="1" ht="12.75" x14ac:dyDescent="0.2">
      <c r="A115" s="16">
        <v>10</v>
      </c>
      <c r="B115" s="16" t="s">
        <v>46</v>
      </c>
      <c r="C115" s="73">
        <v>1440</v>
      </c>
      <c r="D115" s="16">
        <v>16</v>
      </c>
      <c r="E115" s="16">
        <v>24</v>
      </c>
      <c r="F115" s="16">
        <f t="shared" si="27"/>
        <v>40</v>
      </c>
      <c r="G115" s="16">
        <v>253</v>
      </c>
      <c r="H115" s="18">
        <v>48</v>
      </c>
      <c r="I115" s="17">
        <f t="shared" si="28"/>
        <v>301</v>
      </c>
      <c r="J115" s="19">
        <f t="shared" si="29"/>
        <v>0.20337837837837838</v>
      </c>
      <c r="K115" s="19">
        <f t="shared" si="30"/>
        <v>0.15946843853820597</v>
      </c>
      <c r="L115" s="57">
        <f t="shared" si="21"/>
        <v>6.3241106719367585E-2</v>
      </c>
      <c r="M115" s="34">
        <v>6</v>
      </c>
    </row>
    <row r="116" spans="1:13" s="10" customFormat="1" ht="12.75" x14ac:dyDescent="0.2">
      <c r="A116" s="16">
        <v>10</v>
      </c>
      <c r="B116" s="16">
        <v>6</v>
      </c>
      <c r="C116" s="73">
        <v>2036</v>
      </c>
      <c r="D116" s="16">
        <v>29</v>
      </c>
      <c r="E116" s="16">
        <v>0</v>
      </c>
      <c r="F116" s="16">
        <f t="shared" si="27"/>
        <v>29</v>
      </c>
      <c r="G116" s="16">
        <v>282</v>
      </c>
      <c r="H116" s="18">
        <v>14</v>
      </c>
      <c r="I116" s="17">
        <f t="shared" si="28"/>
        <v>296</v>
      </c>
      <c r="J116" s="19">
        <f t="shared" si="29"/>
        <v>0.14334140435835352</v>
      </c>
      <c r="K116" s="19">
        <f t="shared" si="30"/>
        <v>4.72972972972973E-2</v>
      </c>
      <c r="L116" s="57">
        <f t="shared" si="21"/>
        <v>0.10283687943262411</v>
      </c>
      <c r="M116" s="34">
        <v>11</v>
      </c>
    </row>
    <row r="117" spans="1:13" s="10" customFormat="1" ht="12.75" x14ac:dyDescent="0.2">
      <c r="A117" s="16">
        <v>10</v>
      </c>
      <c r="B117" s="16">
        <v>7</v>
      </c>
      <c r="C117" s="73">
        <v>1530</v>
      </c>
      <c r="D117" s="16">
        <v>51</v>
      </c>
      <c r="E117" s="16">
        <v>4</v>
      </c>
      <c r="F117" s="16">
        <f t="shared" si="27"/>
        <v>55</v>
      </c>
      <c r="G117" s="16">
        <v>199</v>
      </c>
      <c r="H117" s="18">
        <v>12</v>
      </c>
      <c r="I117" s="17">
        <f t="shared" si="28"/>
        <v>211</v>
      </c>
      <c r="J117" s="19">
        <f t="shared" si="29"/>
        <v>0.13312302839116719</v>
      </c>
      <c r="K117" s="19">
        <f t="shared" si="30"/>
        <v>5.6872037914691941E-2</v>
      </c>
      <c r="L117" s="57">
        <f t="shared" si="21"/>
        <v>0.25628140703517588</v>
      </c>
      <c r="M117" s="34">
        <v>6</v>
      </c>
    </row>
    <row r="118" spans="1:13" s="10" customFormat="1" ht="12.75" x14ac:dyDescent="0.2">
      <c r="A118" s="16">
        <v>10</v>
      </c>
      <c r="B118" s="16">
        <v>8</v>
      </c>
      <c r="C118" s="73">
        <v>1286</v>
      </c>
      <c r="D118" s="16">
        <v>21</v>
      </c>
      <c r="E118" s="16">
        <v>0</v>
      </c>
      <c r="F118" s="16">
        <f t="shared" si="27"/>
        <v>21</v>
      </c>
      <c r="G118" s="16">
        <v>171</v>
      </c>
      <c r="H118" s="18">
        <v>12</v>
      </c>
      <c r="I118" s="17">
        <f t="shared" si="28"/>
        <v>183</v>
      </c>
      <c r="J118" s="19">
        <f t="shared" si="29"/>
        <v>0.14001530221882172</v>
      </c>
      <c r="K118" s="19">
        <f t="shared" si="30"/>
        <v>6.5573770491803282E-2</v>
      </c>
      <c r="L118" s="57">
        <f t="shared" si="21"/>
        <v>0.12280701754385964</v>
      </c>
      <c r="M118" s="34">
        <v>4</v>
      </c>
    </row>
    <row r="119" spans="1:13" s="10" customFormat="1" ht="12.75" x14ac:dyDescent="0.2">
      <c r="A119" s="16">
        <v>10</v>
      </c>
      <c r="B119" s="16">
        <v>9</v>
      </c>
      <c r="C119" s="73">
        <v>2050</v>
      </c>
      <c r="D119" s="16">
        <v>34</v>
      </c>
      <c r="E119" s="16">
        <v>8</v>
      </c>
      <c r="F119" s="16">
        <f t="shared" si="27"/>
        <v>42</v>
      </c>
      <c r="G119" s="16">
        <v>224</v>
      </c>
      <c r="H119" s="18">
        <v>25</v>
      </c>
      <c r="I119" s="17">
        <f t="shared" si="28"/>
        <v>249</v>
      </c>
      <c r="J119" s="19">
        <f t="shared" si="29"/>
        <v>0.11902485659655831</v>
      </c>
      <c r="K119" s="19">
        <f t="shared" si="30"/>
        <v>0.10040160642570281</v>
      </c>
      <c r="L119" s="57">
        <f t="shared" si="21"/>
        <v>0.15178571428571427</v>
      </c>
      <c r="M119" s="34">
        <v>14</v>
      </c>
    </row>
    <row r="120" spans="1:13" s="10" customFormat="1" ht="12.75" x14ac:dyDescent="0.2">
      <c r="A120" s="16">
        <v>10</v>
      </c>
      <c r="B120" s="16">
        <v>10</v>
      </c>
      <c r="C120" s="73">
        <v>1716</v>
      </c>
      <c r="D120" s="16">
        <v>27</v>
      </c>
      <c r="E120" s="16">
        <v>1</v>
      </c>
      <c r="F120" s="16">
        <f t="shared" si="27"/>
        <v>28</v>
      </c>
      <c r="G120" s="16">
        <v>182</v>
      </c>
      <c r="H120" s="18">
        <v>12</v>
      </c>
      <c r="I120" s="17">
        <f t="shared" si="28"/>
        <v>194</v>
      </c>
      <c r="J120" s="19">
        <f t="shared" si="29"/>
        <v>0.11123853211009174</v>
      </c>
      <c r="K120" s="19">
        <f t="shared" si="30"/>
        <v>6.1855670103092786E-2</v>
      </c>
      <c r="L120" s="57">
        <f t="shared" si="21"/>
        <v>0.14835164835164835</v>
      </c>
      <c r="M120" s="34">
        <v>6</v>
      </c>
    </row>
    <row r="121" spans="1:13" s="5" customFormat="1" ht="15" x14ac:dyDescent="0.25">
      <c r="A121" s="81" t="s">
        <v>14</v>
      </c>
      <c r="B121" s="81"/>
      <c r="C121" s="27">
        <f t="shared" ref="C121:I121" si="32">SUM(C110:C120)</f>
        <v>17724</v>
      </c>
      <c r="D121" s="27">
        <f t="shared" si="32"/>
        <v>293</v>
      </c>
      <c r="E121" s="27">
        <f t="shared" si="32"/>
        <v>53</v>
      </c>
      <c r="F121" s="27">
        <f t="shared" si="32"/>
        <v>346</v>
      </c>
      <c r="G121" s="27">
        <f t="shared" si="32"/>
        <v>2177</v>
      </c>
      <c r="H121" s="27">
        <f t="shared" si="32"/>
        <v>207</v>
      </c>
      <c r="I121" s="27">
        <f t="shared" si="32"/>
        <v>2384</v>
      </c>
      <c r="J121" s="29">
        <f>I121/(C121+F121)</f>
        <v>0.13193137797454343</v>
      </c>
      <c r="K121" s="29">
        <f>H121/I121</f>
        <v>8.6828859060402691E-2</v>
      </c>
      <c r="L121" s="42">
        <f t="shared" si="21"/>
        <v>0.13458888378502526</v>
      </c>
      <c r="M121" s="51">
        <f>SUM(M110:M120)</f>
        <v>78</v>
      </c>
    </row>
    <row r="122" spans="1:13" s="10" customFormat="1" x14ac:dyDescent="0.2">
      <c r="A122" s="16"/>
      <c r="B122" s="16"/>
      <c r="C122" s="48"/>
      <c r="D122" s="16"/>
      <c r="E122" s="16"/>
      <c r="F122" s="16"/>
      <c r="G122" s="16"/>
      <c r="H122" s="18"/>
      <c r="I122" s="17"/>
      <c r="J122" s="19"/>
      <c r="K122" s="19"/>
      <c r="L122" s="41"/>
    </row>
    <row r="123" spans="1:13" s="10" customFormat="1" ht="12.75" x14ac:dyDescent="0.2">
      <c r="A123" s="16">
        <v>11</v>
      </c>
      <c r="B123" s="16">
        <v>1</v>
      </c>
      <c r="C123" s="73">
        <v>1597</v>
      </c>
      <c r="D123" s="16">
        <v>6</v>
      </c>
      <c r="E123" s="16">
        <v>2</v>
      </c>
      <c r="F123" s="16">
        <f t="shared" si="27"/>
        <v>8</v>
      </c>
      <c r="G123" s="16">
        <v>263</v>
      </c>
      <c r="H123" s="18">
        <v>13</v>
      </c>
      <c r="I123" s="17">
        <f t="shared" si="28"/>
        <v>276</v>
      </c>
      <c r="J123" s="19">
        <f t="shared" si="29"/>
        <v>0.17196261682242991</v>
      </c>
      <c r="K123" s="19">
        <f t="shared" si="30"/>
        <v>4.710144927536232E-2</v>
      </c>
      <c r="L123" s="57">
        <f t="shared" si="21"/>
        <v>2.2813688212927757E-2</v>
      </c>
      <c r="M123" s="34">
        <v>10</v>
      </c>
    </row>
    <row r="124" spans="1:13" s="10" customFormat="1" ht="12.75" x14ac:dyDescent="0.2">
      <c r="A124" s="16">
        <v>11</v>
      </c>
      <c r="B124" s="16">
        <v>2</v>
      </c>
      <c r="C124" s="73">
        <v>2245</v>
      </c>
      <c r="D124" s="16">
        <v>8</v>
      </c>
      <c r="E124" s="16">
        <v>38</v>
      </c>
      <c r="F124" s="16">
        <f t="shared" si="27"/>
        <v>46</v>
      </c>
      <c r="G124" s="53">
        <v>228</v>
      </c>
      <c r="H124" s="18">
        <v>98</v>
      </c>
      <c r="I124" s="17">
        <f t="shared" si="28"/>
        <v>326</v>
      </c>
      <c r="J124" s="19">
        <f t="shared" si="29"/>
        <v>0.1422959406372763</v>
      </c>
      <c r="K124" s="19">
        <f t="shared" si="30"/>
        <v>0.30061349693251532</v>
      </c>
      <c r="L124" s="57">
        <f t="shared" si="21"/>
        <v>3.5087719298245612E-2</v>
      </c>
      <c r="M124" s="34">
        <v>15</v>
      </c>
    </row>
    <row r="125" spans="1:13" s="10" customFormat="1" ht="12.75" x14ac:dyDescent="0.2">
      <c r="A125" s="16">
        <v>11</v>
      </c>
      <c r="B125" s="16">
        <v>3</v>
      </c>
      <c r="C125" s="73">
        <v>2147</v>
      </c>
      <c r="D125" s="16">
        <v>8</v>
      </c>
      <c r="E125" s="16">
        <v>2</v>
      </c>
      <c r="F125" s="16">
        <f t="shared" si="27"/>
        <v>10</v>
      </c>
      <c r="G125" s="53">
        <v>177</v>
      </c>
      <c r="H125" s="18">
        <v>18</v>
      </c>
      <c r="I125" s="17">
        <f t="shared" si="28"/>
        <v>195</v>
      </c>
      <c r="J125" s="19">
        <f t="shared" si="29"/>
        <v>9.0403337969401948E-2</v>
      </c>
      <c r="K125" s="19">
        <f t="shared" si="30"/>
        <v>9.2307692307692313E-2</v>
      </c>
      <c r="L125" s="57">
        <f t="shared" si="21"/>
        <v>4.519774011299435E-2</v>
      </c>
      <c r="M125" s="34">
        <v>8</v>
      </c>
    </row>
    <row r="126" spans="1:13" s="10" customFormat="1" ht="12.75" x14ac:dyDescent="0.2">
      <c r="A126" s="16">
        <v>11</v>
      </c>
      <c r="B126" s="16">
        <v>4</v>
      </c>
      <c r="C126" s="73">
        <v>2571</v>
      </c>
      <c r="D126" s="16">
        <v>20</v>
      </c>
      <c r="E126" s="16">
        <v>1</v>
      </c>
      <c r="F126" s="16">
        <f t="shared" si="27"/>
        <v>21</v>
      </c>
      <c r="G126" s="53">
        <v>442</v>
      </c>
      <c r="H126" s="18">
        <v>26</v>
      </c>
      <c r="I126" s="17">
        <f t="shared" si="28"/>
        <v>468</v>
      </c>
      <c r="J126" s="19">
        <f t="shared" si="29"/>
        <v>0.18055555555555555</v>
      </c>
      <c r="K126" s="19">
        <f t="shared" si="30"/>
        <v>5.5555555555555552E-2</v>
      </c>
      <c r="L126" s="57">
        <f t="shared" si="21"/>
        <v>4.5248868778280542E-2</v>
      </c>
      <c r="M126" s="34">
        <v>13</v>
      </c>
    </row>
    <row r="127" spans="1:13" s="10" customFormat="1" ht="12.75" x14ac:dyDescent="0.2">
      <c r="A127" s="16">
        <v>11</v>
      </c>
      <c r="B127" s="16">
        <v>5</v>
      </c>
      <c r="C127" s="73">
        <v>1411</v>
      </c>
      <c r="D127" s="16">
        <v>11</v>
      </c>
      <c r="E127" s="16">
        <v>0</v>
      </c>
      <c r="F127" s="16">
        <f t="shared" si="27"/>
        <v>11</v>
      </c>
      <c r="G127" s="53">
        <v>217</v>
      </c>
      <c r="H127" s="18">
        <v>8</v>
      </c>
      <c r="I127" s="17">
        <f t="shared" si="28"/>
        <v>225</v>
      </c>
      <c r="J127" s="19">
        <f t="shared" si="29"/>
        <v>0.15822784810126583</v>
      </c>
      <c r="K127" s="19">
        <f t="shared" si="30"/>
        <v>3.5555555555555556E-2</v>
      </c>
      <c r="L127" s="57">
        <f t="shared" si="21"/>
        <v>5.0691244239631339E-2</v>
      </c>
      <c r="M127" s="34">
        <v>7</v>
      </c>
    </row>
    <row r="128" spans="1:13" s="10" customFormat="1" ht="12.75" x14ac:dyDescent="0.2">
      <c r="A128" s="16">
        <v>11</v>
      </c>
      <c r="B128" s="16">
        <v>6</v>
      </c>
      <c r="C128" s="73">
        <v>2343</v>
      </c>
      <c r="D128" s="16">
        <v>14</v>
      </c>
      <c r="E128" s="16">
        <v>0</v>
      </c>
      <c r="F128" s="16">
        <f t="shared" si="27"/>
        <v>14</v>
      </c>
      <c r="G128" s="53">
        <v>294</v>
      </c>
      <c r="H128" s="18">
        <v>15</v>
      </c>
      <c r="I128" s="17">
        <f t="shared" si="28"/>
        <v>309</v>
      </c>
      <c r="J128" s="19">
        <f t="shared" si="29"/>
        <v>0.13109885447602884</v>
      </c>
      <c r="K128" s="19">
        <f t="shared" si="30"/>
        <v>4.8543689320388349E-2</v>
      </c>
      <c r="L128" s="57">
        <f t="shared" si="21"/>
        <v>4.7619047619047616E-2</v>
      </c>
      <c r="M128" s="34">
        <v>15</v>
      </c>
    </row>
    <row r="129" spans="1:13" s="10" customFormat="1" ht="12.75" x14ac:dyDescent="0.2">
      <c r="A129" s="16">
        <v>11</v>
      </c>
      <c r="B129" s="16">
        <v>7</v>
      </c>
      <c r="C129" s="73">
        <v>2195</v>
      </c>
      <c r="D129" s="16">
        <v>10</v>
      </c>
      <c r="E129" s="16">
        <v>0</v>
      </c>
      <c r="F129" s="16">
        <f t="shared" si="27"/>
        <v>10</v>
      </c>
      <c r="G129" s="53">
        <v>232</v>
      </c>
      <c r="H129" s="18">
        <v>13</v>
      </c>
      <c r="I129" s="17">
        <f t="shared" si="28"/>
        <v>245</v>
      </c>
      <c r="J129" s="19">
        <f t="shared" si="29"/>
        <v>0.1111111111111111</v>
      </c>
      <c r="K129" s="19">
        <f t="shared" si="30"/>
        <v>5.3061224489795916E-2</v>
      </c>
      <c r="L129" s="57">
        <f t="shared" si="21"/>
        <v>4.3103448275862072E-2</v>
      </c>
      <c r="M129" s="34">
        <v>5</v>
      </c>
    </row>
    <row r="130" spans="1:13" s="10" customFormat="1" ht="12.75" x14ac:dyDescent="0.2">
      <c r="A130" s="16">
        <v>11</v>
      </c>
      <c r="B130" s="16">
        <v>8</v>
      </c>
      <c r="C130" s="73">
        <v>2048</v>
      </c>
      <c r="D130" s="16">
        <v>11</v>
      </c>
      <c r="E130" s="16">
        <v>0</v>
      </c>
      <c r="F130" s="16">
        <f t="shared" si="27"/>
        <v>11</v>
      </c>
      <c r="G130" s="53">
        <v>210</v>
      </c>
      <c r="H130" s="18">
        <v>11</v>
      </c>
      <c r="I130" s="17">
        <f t="shared" si="28"/>
        <v>221</v>
      </c>
      <c r="J130" s="19">
        <f t="shared" si="29"/>
        <v>0.10733365711510442</v>
      </c>
      <c r="K130" s="19">
        <f t="shared" si="30"/>
        <v>4.9773755656108594E-2</v>
      </c>
      <c r="L130" s="57">
        <f t="shared" si="21"/>
        <v>5.2380952380952382E-2</v>
      </c>
      <c r="M130" s="34">
        <v>13</v>
      </c>
    </row>
    <row r="131" spans="1:13" s="10" customFormat="1" ht="12.75" x14ac:dyDescent="0.2">
      <c r="A131" s="16">
        <v>11</v>
      </c>
      <c r="B131" s="16">
        <v>9</v>
      </c>
      <c r="C131" s="73">
        <v>1243</v>
      </c>
      <c r="D131" s="16">
        <v>9</v>
      </c>
      <c r="E131" s="16">
        <v>0</v>
      </c>
      <c r="F131" s="16">
        <f t="shared" si="27"/>
        <v>9</v>
      </c>
      <c r="G131" s="53">
        <v>104</v>
      </c>
      <c r="H131" s="18">
        <v>10</v>
      </c>
      <c r="I131" s="17">
        <f t="shared" si="28"/>
        <v>114</v>
      </c>
      <c r="J131" s="19">
        <f t="shared" si="29"/>
        <v>9.1054313099041537E-2</v>
      </c>
      <c r="K131" s="19">
        <f t="shared" si="30"/>
        <v>8.771929824561403E-2</v>
      </c>
      <c r="L131" s="57">
        <f t="shared" si="21"/>
        <v>8.6538461538461536E-2</v>
      </c>
      <c r="M131" s="34">
        <v>5</v>
      </c>
    </row>
    <row r="132" spans="1:13" s="10" customFormat="1" ht="12.75" x14ac:dyDescent="0.2">
      <c r="A132" s="16">
        <v>11</v>
      </c>
      <c r="B132" s="16">
        <v>10</v>
      </c>
      <c r="C132" s="73">
        <v>1601</v>
      </c>
      <c r="D132" s="16">
        <v>5</v>
      </c>
      <c r="E132" s="16">
        <v>1</v>
      </c>
      <c r="F132" s="16">
        <f t="shared" si="27"/>
        <v>6</v>
      </c>
      <c r="G132" s="53">
        <v>209</v>
      </c>
      <c r="H132" s="18">
        <v>14</v>
      </c>
      <c r="I132" s="17">
        <f t="shared" si="28"/>
        <v>223</v>
      </c>
      <c r="J132" s="19">
        <f t="shared" si="29"/>
        <v>0.13876789047915369</v>
      </c>
      <c r="K132" s="19">
        <f t="shared" si="30"/>
        <v>6.2780269058295965E-2</v>
      </c>
      <c r="L132" s="57">
        <f t="shared" si="21"/>
        <v>2.3923444976076555E-2</v>
      </c>
      <c r="M132" s="34">
        <v>9</v>
      </c>
    </row>
    <row r="133" spans="1:13" s="5" customFormat="1" ht="15" x14ac:dyDescent="0.25">
      <c r="A133" s="81" t="s">
        <v>15</v>
      </c>
      <c r="B133" s="81"/>
      <c r="C133" s="27">
        <f t="shared" ref="C133:I133" si="33">SUM(C123:C132)</f>
        <v>19401</v>
      </c>
      <c r="D133" s="27">
        <f t="shared" si="33"/>
        <v>102</v>
      </c>
      <c r="E133" s="27">
        <f t="shared" si="33"/>
        <v>44</v>
      </c>
      <c r="F133" s="27">
        <f t="shared" si="33"/>
        <v>146</v>
      </c>
      <c r="G133" s="27">
        <f t="shared" si="33"/>
        <v>2376</v>
      </c>
      <c r="H133" s="27">
        <f t="shared" si="33"/>
        <v>226</v>
      </c>
      <c r="I133" s="27">
        <f t="shared" si="33"/>
        <v>2602</v>
      </c>
      <c r="J133" s="29">
        <f>I133/(C133+F133)</f>
        <v>0.13311505601882642</v>
      </c>
      <c r="K133" s="29">
        <f>H133/I133</f>
        <v>8.6856264411990777E-2</v>
      </c>
      <c r="L133" s="42">
        <f t="shared" si="21"/>
        <v>4.2929292929292928E-2</v>
      </c>
      <c r="M133" s="51">
        <f t="shared" ref="M133" si="34">SUM(M123:M132)</f>
        <v>100</v>
      </c>
    </row>
    <row r="134" spans="1:13" s="10" customFormat="1" x14ac:dyDescent="0.2">
      <c r="A134" s="16"/>
      <c r="B134" s="16"/>
      <c r="C134" s="48"/>
      <c r="D134" s="16"/>
      <c r="E134" s="16"/>
      <c r="F134" s="16"/>
      <c r="G134" s="16"/>
      <c r="H134" s="18"/>
      <c r="I134" s="17"/>
      <c r="J134" s="19"/>
      <c r="K134" s="19"/>
      <c r="L134" s="41"/>
    </row>
    <row r="135" spans="1:13" s="10" customFormat="1" ht="12.75" x14ac:dyDescent="0.2">
      <c r="A135" s="16">
        <v>12</v>
      </c>
      <c r="B135" s="16">
        <v>1</v>
      </c>
      <c r="C135" s="73">
        <v>2463</v>
      </c>
      <c r="D135" s="16">
        <v>20</v>
      </c>
      <c r="E135" s="16">
        <v>0</v>
      </c>
      <c r="F135" s="16">
        <f t="shared" si="27"/>
        <v>20</v>
      </c>
      <c r="G135" s="53">
        <v>412</v>
      </c>
      <c r="H135" s="18">
        <v>13</v>
      </c>
      <c r="I135" s="17">
        <f t="shared" si="28"/>
        <v>425</v>
      </c>
      <c r="J135" s="19">
        <f t="shared" si="29"/>
        <v>0.17116391461941199</v>
      </c>
      <c r="K135" s="19">
        <f t="shared" si="30"/>
        <v>3.0588235294117649E-2</v>
      </c>
      <c r="L135" s="57">
        <f t="shared" si="21"/>
        <v>4.8543689320388349E-2</v>
      </c>
      <c r="M135" s="34">
        <v>11</v>
      </c>
    </row>
    <row r="136" spans="1:13" s="10" customFormat="1" ht="12.75" x14ac:dyDescent="0.2">
      <c r="A136" s="16">
        <v>12</v>
      </c>
      <c r="B136" s="16">
        <v>2</v>
      </c>
      <c r="C136" s="73">
        <v>2275</v>
      </c>
      <c r="D136" s="16">
        <v>12</v>
      </c>
      <c r="E136" s="16">
        <v>1</v>
      </c>
      <c r="F136" s="16">
        <f t="shared" si="27"/>
        <v>13</v>
      </c>
      <c r="G136" s="53">
        <v>359</v>
      </c>
      <c r="H136" s="18">
        <v>16</v>
      </c>
      <c r="I136" s="17">
        <f t="shared" si="28"/>
        <v>375</v>
      </c>
      <c r="J136" s="19">
        <f t="shared" si="29"/>
        <v>0.16389860139860141</v>
      </c>
      <c r="K136" s="19">
        <f t="shared" si="30"/>
        <v>4.2666666666666665E-2</v>
      </c>
      <c r="L136" s="57">
        <f t="shared" si="21"/>
        <v>3.3426183844011144E-2</v>
      </c>
      <c r="M136" s="34">
        <v>26</v>
      </c>
    </row>
    <row r="137" spans="1:13" s="10" customFormat="1" ht="12.75" x14ac:dyDescent="0.2">
      <c r="A137" s="16">
        <v>12</v>
      </c>
      <c r="B137" s="16">
        <v>3</v>
      </c>
      <c r="C137" s="73">
        <v>2592</v>
      </c>
      <c r="D137" s="16">
        <v>15</v>
      </c>
      <c r="E137" s="16">
        <v>3</v>
      </c>
      <c r="F137" s="16">
        <f t="shared" si="27"/>
        <v>18</v>
      </c>
      <c r="G137" s="53">
        <v>519</v>
      </c>
      <c r="H137" s="18">
        <v>23</v>
      </c>
      <c r="I137" s="17">
        <f t="shared" si="28"/>
        <v>542</v>
      </c>
      <c r="J137" s="19">
        <f t="shared" si="29"/>
        <v>0.20766283524904214</v>
      </c>
      <c r="K137" s="19">
        <f t="shared" si="30"/>
        <v>4.2435424354243544E-2</v>
      </c>
      <c r="L137" s="57">
        <f t="shared" si="21"/>
        <v>2.8901734104046242E-2</v>
      </c>
      <c r="M137" s="34">
        <v>14</v>
      </c>
    </row>
    <row r="138" spans="1:13" s="10" customFormat="1" ht="12.75" x14ac:dyDescent="0.2">
      <c r="A138" s="16">
        <v>12</v>
      </c>
      <c r="B138" s="16">
        <v>4</v>
      </c>
      <c r="C138" s="73">
        <v>1223</v>
      </c>
      <c r="D138" s="16">
        <v>11</v>
      </c>
      <c r="E138" s="16">
        <v>0</v>
      </c>
      <c r="F138" s="16">
        <f t="shared" si="27"/>
        <v>11</v>
      </c>
      <c r="G138" s="53">
        <v>195</v>
      </c>
      <c r="H138" s="18">
        <v>4</v>
      </c>
      <c r="I138" s="17">
        <f t="shared" si="28"/>
        <v>199</v>
      </c>
      <c r="J138" s="19">
        <f t="shared" si="29"/>
        <v>0.1612641815235008</v>
      </c>
      <c r="K138" s="19">
        <f t="shared" si="30"/>
        <v>2.0100502512562814E-2</v>
      </c>
      <c r="L138" s="57">
        <f t="shared" si="21"/>
        <v>5.6410256410256411E-2</v>
      </c>
      <c r="M138" s="34">
        <v>5</v>
      </c>
    </row>
    <row r="139" spans="1:13" s="10" customFormat="1" ht="12.75" x14ac:dyDescent="0.2">
      <c r="A139" s="16">
        <v>12</v>
      </c>
      <c r="B139" s="16">
        <v>5</v>
      </c>
      <c r="C139" s="73">
        <v>1653</v>
      </c>
      <c r="D139" s="16">
        <v>7</v>
      </c>
      <c r="E139" s="16">
        <v>1</v>
      </c>
      <c r="F139" s="16">
        <f t="shared" si="27"/>
        <v>8</v>
      </c>
      <c r="G139" s="53">
        <v>245</v>
      </c>
      <c r="H139" s="18">
        <v>19</v>
      </c>
      <c r="I139" s="17">
        <f t="shared" si="28"/>
        <v>264</v>
      </c>
      <c r="J139" s="19">
        <f t="shared" si="29"/>
        <v>0.15894039735099338</v>
      </c>
      <c r="K139" s="19">
        <f t="shared" si="30"/>
        <v>7.1969696969696975E-2</v>
      </c>
      <c r="L139" s="57">
        <f t="shared" si="21"/>
        <v>2.8571428571428571E-2</v>
      </c>
      <c r="M139" s="34">
        <v>12</v>
      </c>
    </row>
    <row r="140" spans="1:13" s="10" customFormat="1" ht="12.75" x14ac:dyDescent="0.2">
      <c r="A140" s="16">
        <v>12</v>
      </c>
      <c r="B140" s="16">
        <v>6</v>
      </c>
      <c r="C140" s="73">
        <v>1485</v>
      </c>
      <c r="D140" s="16">
        <v>13</v>
      </c>
      <c r="E140" s="16">
        <v>3</v>
      </c>
      <c r="F140" s="16">
        <f t="shared" si="27"/>
        <v>16</v>
      </c>
      <c r="G140" s="53">
        <v>220</v>
      </c>
      <c r="H140" s="18">
        <v>17</v>
      </c>
      <c r="I140" s="17">
        <f t="shared" si="28"/>
        <v>237</v>
      </c>
      <c r="J140" s="19">
        <f t="shared" si="29"/>
        <v>0.15789473684210525</v>
      </c>
      <c r="K140" s="19">
        <f t="shared" si="30"/>
        <v>7.1729957805907171E-2</v>
      </c>
      <c r="L140" s="57">
        <f t="shared" si="21"/>
        <v>5.909090909090909E-2</v>
      </c>
      <c r="M140" s="34">
        <v>16</v>
      </c>
    </row>
    <row r="141" spans="1:13" s="10" customFormat="1" ht="12.75" x14ac:dyDescent="0.2">
      <c r="A141" s="16">
        <v>12</v>
      </c>
      <c r="B141" s="16">
        <v>7</v>
      </c>
      <c r="C141" s="73">
        <v>125</v>
      </c>
      <c r="D141" s="16">
        <v>1</v>
      </c>
      <c r="E141" s="16">
        <v>27</v>
      </c>
      <c r="F141" s="16">
        <f t="shared" si="27"/>
        <v>28</v>
      </c>
      <c r="G141" s="53">
        <v>8</v>
      </c>
      <c r="H141" s="18">
        <v>59</v>
      </c>
      <c r="I141" s="17">
        <f t="shared" si="28"/>
        <v>67</v>
      </c>
      <c r="J141" s="19">
        <f t="shared" si="29"/>
        <v>0.43790849673202614</v>
      </c>
      <c r="K141" s="19">
        <f t="shared" si="30"/>
        <v>0.88059701492537312</v>
      </c>
      <c r="L141" s="57">
        <f t="shared" si="21"/>
        <v>0.125</v>
      </c>
      <c r="M141" s="34">
        <v>2</v>
      </c>
    </row>
    <row r="142" spans="1:13" s="10" customFormat="1" ht="12.75" x14ac:dyDescent="0.2">
      <c r="A142" s="16">
        <v>12</v>
      </c>
      <c r="B142" s="16">
        <v>8</v>
      </c>
      <c r="C142" s="73">
        <v>1069</v>
      </c>
      <c r="D142" s="16">
        <v>11</v>
      </c>
      <c r="E142" s="16">
        <v>0</v>
      </c>
      <c r="F142" s="16">
        <f t="shared" si="27"/>
        <v>11</v>
      </c>
      <c r="G142" s="53">
        <v>177</v>
      </c>
      <c r="H142" s="18">
        <v>9</v>
      </c>
      <c r="I142" s="17">
        <f t="shared" si="28"/>
        <v>186</v>
      </c>
      <c r="J142" s="19">
        <f t="shared" si="29"/>
        <v>0.17222222222222222</v>
      </c>
      <c r="K142" s="19">
        <f t="shared" si="30"/>
        <v>4.8387096774193547E-2</v>
      </c>
      <c r="L142" s="57">
        <f t="shared" ref="L142:L158" si="35">SUM(D142/G142)</f>
        <v>6.2146892655367235E-2</v>
      </c>
      <c r="M142" s="34">
        <v>16</v>
      </c>
    </row>
    <row r="143" spans="1:13" s="10" customFormat="1" ht="12.75" x14ac:dyDescent="0.2">
      <c r="A143" s="16">
        <v>12</v>
      </c>
      <c r="B143" s="16">
        <v>9</v>
      </c>
      <c r="C143" s="73">
        <v>1659</v>
      </c>
      <c r="D143" s="16">
        <v>16</v>
      </c>
      <c r="E143" s="16">
        <v>0</v>
      </c>
      <c r="F143" s="16">
        <f t="shared" si="27"/>
        <v>16</v>
      </c>
      <c r="G143" s="53">
        <v>216</v>
      </c>
      <c r="H143" s="18">
        <v>23</v>
      </c>
      <c r="I143" s="17">
        <f t="shared" si="28"/>
        <v>239</v>
      </c>
      <c r="J143" s="19">
        <f t="shared" si="29"/>
        <v>0.1426865671641791</v>
      </c>
      <c r="K143" s="19">
        <f t="shared" si="30"/>
        <v>9.6234309623430964E-2</v>
      </c>
      <c r="L143" s="57">
        <f t="shared" si="35"/>
        <v>7.407407407407407E-2</v>
      </c>
      <c r="M143" s="34">
        <v>7</v>
      </c>
    </row>
    <row r="144" spans="1:13" s="10" customFormat="1" ht="12.75" x14ac:dyDescent="0.2">
      <c r="A144" s="16">
        <v>12</v>
      </c>
      <c r="B144" s="16">
        <v>10</v>
      </c>
      <c r="C144" s="73">
        <v>1856</v>
      </c>
      <c r="D144" s="16">
        <v>18</v>
      </c>
      <c r="E144" s="16">
        <v>0</v>
      </c>
      <c r="F144" s="16">
        <f t="shared" si="27"/>
        <v>18</v>
      </c>
      <c r="G144" s="53">
        <v>182</v>
      </c>
      <c r="H144" s="18">
        <v>12</v>
      </c>
      <c r="I144" s="17">
        <f t="shared" si="28"/>
        <v>194</v>
      </c>
      <c r="J144" s="19">
        <f t="shared" si="29"/>
        <v>0.10352187833511206</v>
      </c>
      <c r="K144" s="19">
        <f t="shared" si="30"/>
        <v>6.1855670103092786E-2</v>
      </c>
      <c r="L144" s="57">
        <f t="shared" si="35"/>
        <v>9.8901098901098897E-2</v>
      </c>
      <c r="M144" s="34">
        <v>13</v>
      </c>
    </row>
    <row r="145" spans="1:13" s="10" customFormat="1" ht="12.75" x14ac:dyDescent="0.2">
      <c r="A145" s="16">
        <v>12</v>
      </c>
      <c r="B145" s="16">
        <v>11</v>
      </c>
      <c r="C145" s="73">
        <v>1449</v>
      </c>
      <c r="D145" s="16">
        <v>7</v>
      </c>
      <c r="E145" s="16">
        <v>0</v>
      </c>
      <c r="F145" s="16">
        <f t="shared" si="27"/>
        <v>7</v>
      </c>
      <c r="G145" s="53">
        <v>179</v>
      </c>
      <c r="H145" s="18">
        <v>4</v>
      </c>
      <c r="I145" s="17">
        <f t="shared" ref="I145:I147" si="36">SUM(G145:H145)</f>
        <v>183</v>
      </c>
      <c r="J145" s="19">
        <f t="shared" ref="J145:J147" si="37">I145/(C145+F145)</f>
        <v>0.12568681318681318</v>
      </c>
      <c r="K145" s="19">
        <f t="shared" ref="K145:K147" si="38">H145/I145</f>
        <v>2.185792349726776E-2</v>
      </c>
      <c r="L145" s="57">
        <f t="shared" ref="L145:L146" si="39">SUM(D145/G145)</f>
        <v>3.9106145251396648E-2</v>
      </c>
      <c r="M145" s="34">
        <v>12</v>
      </c>
    </row>
    <row r="146" spans="1:13" s="10" customFormat="1" ht="12.75" x14ac:dyDescent="0.2">
      <c r="A146" s="16">
        <v>12</v>
      </c>
      <c r="B146" s="16">
        <v>12</v>
      </c>
      <c r="C146" s="73">
        <v>2420</v>
      </c>
      <c r="D146" s="16">
        <v>15</v>
      </c>
      <c r="E146" s="16">
        <v>0</v>
      </c>
      <c r="F146" s="16">
        <f t="shared" si="27"/>
        <v>15</v>
      </c>
      <c r="G146" s="53">
        <v>319</v>
      </c>
      <c r="H146" s="18">
        <v>77</v>
      </c>
      <c r="I146" s="17">
        <f t="shared" si="36"/>
        <v>396</v>
      </c>
      <c r="J146" s="19">
        <f t="shared" si="37"/>
        <v>0.16262833675564681</v>
      </c>
      <c r="K146" s="19">
        <f t="shared" si="38"/>
        <v>0.19444444444444445</v>
      </c>
      <c r="L146" s="57">
        <f t="shared" si="39"/>
        <v>4.7021943573667714E-2</v>
      </c>
      <c r="M146" s="34">
        <v>15</v>
      </c>
    </row>
    <row r="147" spans="1:13" s="10" customFormat="1" ht="12.75" x14ac:dyDescent="0.2">
      <c r="A147" s="16">
        <v>12</v>
      </c>
      <c r="B147" s="16">
        <v>13</v>
      </c>
      <c r="C147" s="73">
        <v>1113</v>
      </c>
      <c r="D147" s="16">
        <v>11</v>
      </c>
      <c r="E147" s="16">
        <v>33</v>
      </c>
      <c r="F147" s="16">
        <f t="shared" si="27"/>
        <v>44</v>
      </c>
      <c r="G147" s="53">
        <v>146</v>
      </c>
      <c r="H147" s="18">
        <v>5</v>
      </c>
      <c r="I147" s="17">
        <f t="shared" si="36"/>
        <v>151</v>
      </c>
      <c r="J147" s="19">
        <f t="shared" si="37"/>
        <v>0.13050993949870354</v>
      </c>
      <c r="K147" s="19">
        <f t="shared" si="38"/>
        <v>3.3112582781456956E-2</v>
      </c>
      <c r="L147" s="57"/>
      <c r="M147" s="34">
        <v>4</v>
      </c>
    </row>
    <row r="148" spans="1:13" s="5" customFormat="1" ht="15" x14ac:dyDescent="0.25">
      <c r="A148" s="81" t="s">
        <v>16</v>
      </c>
      <c r="B148" s="81"/>
      <c r="C148" s="27">
        <f>SUM(C135:C147)</f>
        <v>21382</v>
      </c>
      <c r="D148" s="27">
        <f t="shared" ref="D148:I148" si="40">SUM(D135:D147)</f>
        <v>157</v>
      </c>
      <c r="E148" s="27">
        <f t="shared" si="40"/>
        <v>68</v>
      </c>
      <c r="F148" s="27">
        <f t="shared" si="40"/>
        <v>225</v>
      </c>
      <c r="G148" s="27">
        <f t="shared" si="40"/>
        <v>3177</v>
      </c>
      <c r="H148" s="27">
        <f t="shared" si="40"/>
        <v>281</v>
      </c>
      <c r="I148" s="27">
        <f t="shared" si="40"/>
        <v>3458</v>
      </c>
      <c r="J148" s="29">
        <f>I148/(C148+F148)</f>
        <v>0.16004072754200027</v>
      </c>
      <c r="K148" s="29">
        <f>H148/I148</f>
        <v>8.1260844418739153E-2</v>
      </c>
      <c r="L148" s="42">
        <f t="shared" ref="L148" si="41">SUM(D148/G148)</f>
        <v>4.9417689644318537E-2</v>
      </c>
      <c r="M148" s="27">
        <f>SUM(M135:M147)</f>
        <v>153</v>
      </c>
    </row>
    <row r="149" spans="1:13" s="10" customFormat="1" x14ac:dyDescent="0.2">
      <c r="A149" s="16"/>
      <c r="B149" s="16"/>
      <c r="C149" s="48"/>
      <c r="D149" s="16"/>
      <c r="E149" s="16"/>
      <c r="F149" s="16"/>
      <c r="G149" s="16"/>
      <c r="H149" s="18"/>
      <c r="I149" s="17"/>
      <c r="J149" s="19"/>
      <c r="K149" s="19"/>
      <c r="L149" s="41"/>
    </row>
    <row r="150" spans="1:13" s="10" customFormat="1" ht="12.75" x14ac:dyDescent="0.2">
      <c r="A150" s="16">
        <v>13</v>
      </c>
      <c r="B150" s="16">
        <v>1</v>
      </c>
      <c r="C150" s="73">
        <v>1911</v>
      </c>
      <c r="D150" s="16">
        <v>9</v>
      </c>
      <c r="E150" s="16">
        <v>2</v>
      </c>
      <c r="F150" s="16">
        <f t="shared" si="27"/>
        <v>11</v>
      </c>
      <c r="G150" s="53">
        <v>181</v>
      </c>
      <c r="H150" s="18">
        <v>18</v>
      </c>
      <c r="I150" s="17">
        <f t="shared" si="28"/>
        <v>199</v>
      </c>
      <c r="J150" s="19">
        <f t="shared" si="29"/>
        <v>0.10353798126951093</v>
      </c>
      <c r="K150" s="19">
        <f t="shared" si="30"/>
        <v>9.0452261306532666E-2</v>
      </c>
      <c r="L150" s="57">
        <f t="shared" si="35"/>
        <v>4.9723756906077346E-2</v>
      </c>
      <c r="M150" s="34">
        <v>5</v>
      </c>
    </row>
    <row r="151" spans="1:13" s="10" customFormat="1" ht="12.75" x14ac:dyDescent="0.2">
      <c r="A151" s="16">
        <v>13</v>
      </c>
      <c r="B151" s="16">
        <v>2</v>
      </c>
      <c r="C151" s="73">
        <v>1169</v>
      </c>
      <c r="D151" s="16">
        <v>6</v>
      </c>
      <c r="E151" s="16">
        <v>0</v>
      </c>
      <c r="F151" s="16">
        <f t="shared" si="27"/>
        <v>6</v>
      </c>
      <c r="G151" s="53">
        <v>198</v>
      </c>
      <c r="H151" s="18">
        <v>14</v>
      </c>
      <c r="I151" s="17">
        <f t="shared" si="28"/>
        <v>212</v>
      </c>
      <c r="J151" s="19">
        <f t="shared" si="29"/>
        <v>0.18042553191489361</v>
      </c>
      <c r="K151" s="19">
        <f t="shared" si="30"/>
        <v>6.6037735849056603E-2</v>
      </c>
      <c r="L151" s="57">
        <f t="shared" si="35"/>
        <v>3.0303030303030304E-2</v>
      </c>
      <c r="M151" s="34">
        <v>9</v>
      </c>
    </row>
    <row r="152" spans="1:13" s="10" customFormat="1" ht="12.75" x14ac:dyDescent="0.2">
      <c r="A152" s="16">
        <v>13</v>
      </c>
      <c r="B152" s="16">
        <v>3</v>
      </c>
      <c r="C152" s="73">
        <v>1580</v>
      </c>
      <c r="D152" s="16">
        <v>13</v>
      </c>
      <c r="E152" s="16">
        <v>0</v>
      </c>
      <c r="F152" s="16">
        <f t="shared" si="27"/>
        <v>13</v>
      </c>
      <c r="G152" s="53">
        <v>264</v>
      </c>
      <c r="H152" s="18">
        <v>20</v>
      </c>
      <c r="I152" s="17">
        <f t="shared" si="28"/>
        <v>284</v>
      </c>
      <c r="J152" s="19">
        <f t="shared" si="29"/>
        <v>0.17827997489014438</v>
      </c>
      <c r="K152" s="19">
        <f t="shared" si="30"/>
        <v>7.0422535211267609E-2</v>
      </c>
      <c r="L152" s="57">
        <f t="shared" si="35"/>
        <v>4.924242424242424E-2</v>
      </c>
      <c r="M152" s="34">
        <v>10</v>
      </c>
    </row>
    <row r="153" spans="1:13" s="10" customFormat="1" ht="12.75" x14ac:dyDescent="0.2">
      <c r="A153" s="16">
        <v>13</v>
      </c>
      <c r="B153" s="16">
        <v>4</v>
      </c>
      <c r="C153" s="73">
        <v>1612</v>
      </c>
      <c r="D153" s="16">
        <v>13</v>
      </c>
      <c r="E153" s="16">
        <v>1</v>
      </c>
      <c r="F153" s="16">
        <f t="shared" si="27"/>
        <v>14</v>
      </c>
      <c r="G153" s="53">
        <v>207</v>
      </c>
      <c r="H153" s="18">
        <v>9</v>
      </c>
      <c r="I153" s="17">
        <f t="shared" si="28"/>
        <v>216</v>
      </c>
      <c r="J153" s="19">
        <f t="shared" si="29"/>
        <v>0.13284132841328414</v>
      </c>
      <c r="K153" s="19">
        <f t="shared" si="30"/>
        <v>4.1666666666666664E-2</v>
      </c>
      <c r="L153" s="57">
        <f t="shared" si="35"/>
        <v>6.280193236714976E-2</v>
      </c>
      <c r="M153" s="34">
        <v>8</v>
      </c>
    </row>
    <row r="154" spans="1:13" s="10" customFormat="1" ht="12.75" x14ac:dyDescent="0.2">
      <c r="A154" s="16">
        <v>13</v>
      </c>
      <c r="B154" s="16">
        <v>5</v>
      </c>
      <c r="C154" s="73">
        <v>1510</v>
      </c>
      <c r="D154" s="16">
        <v>8</v>
      </c>
      <c r="E154" s="16">
        <v>1</v>
      </c>
      <c r="F154" s="16">
        <f t="shared" si="27"/>
        <v>9</v>
      </c>
      <c r="G154" s="53">
        <v>220</v>
      </c>
      <c r="H154" s="18">
        <v>17</v>
      </c>
      <c r="I154" s="17">
        <f t="shared" si="28"/>
        <v>237</v>
      </c>
      <c r="J154" s="19">
        <f t="shared" si="29"/>
        <v>0.15602369980250164</v>
      </c>
      <c r="K154" s="19">
        <f t="shared" si="30"/>
        <v>7.1729957805907171E-2</v>
      </c>
      <c r="L154" s="57">
        <f t="shared" si="35"/>
        <v>3.6363636363636362E-2</v>
      </c>
      <c r="M154" s="34">
        <v>9</v>
      </c>
    </row>
    <row r="155" spans="1:13" s="10" customFormat="1" ht="12.75" x14ac:dyDescent="0.2">
      <c r="A155" s="16">
        <v>13</v>
      </c>
      <c r="B155" s="16">
        <v>6</v>
      </c>
      <c r="C155" s="73">
        <v>1975</v>
      </c>
      <c r="D155" s="16">
        <v>9</v>
      </c>
      <c r="E155" s="16">
        <v>4</v>
      </c>
      <c r="F155" s="16">
        <f t="shared" si="27"/>
        <v>13</v>
      </c>
      <c r="G155" s="53">
        <v>306</v>
      </c>
      <c r="H155" s="18">
        <v>30</v>
      </c>
      <c r="I155" s="17">
        <f t="shared" si="28"/>
        <v>336</v>
      </c>
      <c r="J155" s="19">
        <f t="shared" si="29"/>
        <v>0.16901408450704225</v>
      </c>
      <c r="K155" s="19">
        <f t="shared" si="30"/>
        <v>8.9285714285714288E-2</v>
      </c>
      <c r="L155" s="57">
        <f t="shared" si="35"/>
        <v>2.9411764705882353E-2</v>
      </c>
      <c r="M155" s="34">
        <v>7</v>
      </c>
    </row>
    <row r="156" spans="1:13" s="10" customFormat="1" ht="12.75" x14ac:dyDescent="0.2">
      <c r="A156" s="16">
        <v>13</v>
      </c>
      <c r="B156" s="16">
        <v>7</v>
      </c>
      <c r="C156" s="73">
        <v>2706</v>
      </c>
      <c r="D156" s="16">
        <v>6</v>
      </c>
      <c r="E156" s="16">
        <v>1</v>
      </c>
      <c r="F156" s="16">
        <f t="shared" si="27"/>
        <v>7</v>
      </c>
      <c r="G156" s="53">
        <v>340</v>
      </c>
      <c r="H156" s="18">
        <v>21</v>
      </c>
      <c r="I156" s="17">
        <f t="shared" si="28"/>
        <v>361</v>
      </c>
      <c r="J156" s="19">
        <f t="shared" si="29"/>
        <v>0.13306302985624768</v>
      </c>
      <c r="K156" s="19">
        <f t="shared" si="30"/>
        <v>5.817174515235457E-2</v>
      </c>
      <c r="L156" s="57">
        <f t="shared" si="35"/>
        <v>1.7647058823529412E-2</v>
      </c>
      <c r="M156" s="34">
        <v>13</v>
      </c>
    </row>
    <row r="157" spans="1:13" s="10" customFormat="1" ht="12.75" x14ac:dyDescent="0.2">
      <c r="A157" s="16">
        <v>13</v>
      </c>
      <c r="B157" s="16">
        <v>8</v>
      </c>
      <c r="C157" s="73">
        <v>1937</v>
      </c>
      <c r="D157" s="16">
        <v>9</v>
      </c>
      <c r="E157" s="16">
        <v>2</v>
      </c>
      <c r="F157" s="16">
        <f t="shared" si="27"/>
        <v>11</v>
      </c>
      <c r="G157" s="53">
        <v>211</v>
      </c>
      <c r="H157" s="18">
        <v>17</v>
      </c>
      <c r="I157" s="17">
        <f t="shared" si="28"/>
        <v>228</v>
      </c>
      <c r="J157" s="19">
        <f t="shared" si="29"/>
        <v>0.11704312114989733</v>
      </c>
      <c r="K157" s="19">
        <f t="shared" si="30"/>
        <v>7.4561403508771926E-2</v>
      </c>
      <c r="L157" s="57">
        <f t="shared" si="35"/>
        <v>4.2654028436018961E-2</v>
      </c>
      <c r="M157" s="34">
        <v>13</v>
      </c>
    </row>
    <row r="158" spans="1:13" s="10" customFormat="1" ht="12.75" x14ac:dyDescent="0.2">
      <c r="A158" s="16">
        <v>13</v>
      </c>
      <c r="B158" s="16">
        <v>9</v>
      </c>
      <c r="C158" s="73">
        <v>2617</v>
      </c>
      <c r="D158" s="16">
        <v>5</v>
      </c>
      <c r="E158" s="16">
        <v>1</v>
      </c>
      <c r="F158" s="16">
        <f t="shared" si="27"/>
        <v>6</v>
      </c>
      <c r="G158" s="53">
        <v>255</v>
      </c>
      <c r="H158" s="18">
        <v>15</v>
      </c>
      <c r="I158" s="17">
        <f t="shared" si="28"/>
        <v>270</v>
      </c>
      <c r="J158" s="19">
        <f t="shared" si="29"/>
        <v>0.10293556995806329</v>
      </c>
      <c r="K158" s="19">
        <f t="shared" si="30"/>
        <v>5.5555555555555552E-2</v>
      </c>
      <c r="L158" s="57">
        <f t="shared" si="35"/>
        <v>1.9607843137254902E-2</v>
      </c>
      <c r="M158" s="34">
        <v>27</v>
      </c>
    </row>
    <row r="159" spans="1:13" s="10" customFormat="1" ht="12.75" x14ac:dyDescent="0.2">
      <c r="A159" s="16">
        <v>13</v>
      </c>
      <c r="B159" s="16">
        <v>10</v>
      </c>
      <c r="C159" s="73">
        <v>1035</v>
      </c>
      <c r="D159" s="16">
        <v>11</v>
      </c>
      <c r="E159" s="16">
        <v>0</v>
      </c>
      <c r="F159" s="16">
        <f t="shared" si="27"/>
        <v>11</v>
      </c>
      <c r="G159" s="53">
        <v>151</v>
      </c>
      <c r="H159" s="18">
        <v>7</v>
      </c>
      <c r="I159" s="17">
        <f t="shared" ref="I159:I162" si="42">SUM(G159:H159)</f>
        <v>158</v>
      </c>
      <c r="J159" s="19">
        <f t="shared" ref="J159:J162" si="43">I159/(C159+F159)</f>
        <v>0.15105162523900573</v>
      </c>
      <c r="K159" s="19">
        <f t="shared" ref="K159:K162" si="44">H159/I159</f>
        <v>4.4303797468354431E-2</v>
      </c>
      <c r="L159" s="57">
        <f t="shared" ref="L159:L162" si="45">SUM(D159/G159)</f>
        <v>7.2847682119205295E-2</v>
      </c>
      <c r="M159" s="34">
        <v>6</v>
      </c>
    </row>
    <row r="160" spans="1:13" s="10" customFormat="1" ht="12.75" x14ac:dyDescent="0.2">
      <c r="A160" s="16">
        <v>13</v>
      </c>
      <c r="B160" s="16">
        <v>11</v>
      </c>
      <c r="C160" s="73">
        <v>1670</v>
      </c>
      <c r="D160" s="16">
        <v>7</v>
      </c>
      <c r="E160" s="16">
        <v>1</v>
      </c>
      <c r="F160" s="16">
        <f t="shared" si="27"/>
        <v>8</v>
      </c>
      <c r="G160" s="53">
        <v>214</v>
      </c>
      <c r="H160" s="18">
        <v>16</v>
      </c>
      <c r="I160" s="17">
        <f t="shared" si="42"/>
        <v>230</v>
      </c>
      <c r="J160" s="19">
        <f t="shared" si="43"/>
        <v>0.13706793802145412</v>
      </c>
      <c r="K160" s="19">
        <f t="shared" si="44"/>
        <v>6.9565217391304349E-2</v>
      </c>
      <c r="L160" s="57">
        <f t="shared" si="45"/>
        <v>3.2710280373831772E-2</v>
      </c>
      <c r="M160" s="34">
        <v>11</v>
      </c>
    </row>
    <row r="161" spans="1:13" s="10" customFormat="1" ht="12.75" x14ac:dyDescent="0.2">
      <c r="A161" s="16">
        <v>13</v>
      </c>
      <c r="B161" s="16">
        <v>12</v>
      </c>
      <c r="C161" s="73">
        <v>1039</v>
      </c>
      <c r="D161" s="16">
        <v>6</v>
      </c>
      <c r="E161" s="16">
        <v>0</v>
      </c>
      <c r="F161" s="16">
        <f t="shared" si="27"/>
        <v>6</v>
      </c>
      <c r="G161" s="53">
        <v>177</v>
      </c>
      <c r="H161" s="18">
        <v>17</v>
      </c>
      <c r="I161" s="17">
        <f t="shared" si="42"/>
        <v>194</v>
      </c>
      <c r="J161" s="19">
        <f t="shared" si="43"/>
        <v>0.18564593301435406</v>
      </c>
      <c r="K161" s="19">
        <f t="shared" si="44"/>
        <v>8.7628865979381437E-2</v>
      </c>
      <c r="L161" s="57">
        <f t="shared" si="45"/>
        <v>3.3898305084745763E-2</v>
      </c>
      <c r="M161" s="34">
        <v>10</v>
      </c>
    </row>
    <row r="162" spans="1:13" s="10" customFormat="1" ht="12.75" x14ac:dyDescent="0.2">
      <c r="A162" s="16">
        <v>13</v>
      </c>
      <c r="B162" s="16">
        <v>13</v>
      </c>
      <c r="C162" s="73">
        <v>1598</v>
      </c>
      <c r="D162" s="16">
        <v>7</v>
      </c>
      <c r="E162" s="16">
        <v>0</v>
      </c>
      <c r="F162" s="16">
        <f t="shared" si="27"/>
        <v>7</v>
      </c>
      <c r="G162" s="53">
        <v>286</v>
      </c>
      <c r="H162" s="18">
        <v>10</v>
      </c>
      <c r="I162" s="17">
        <f t="shared" si="42"/>
        <v>296</v>
      </c>
      <c r="J162" s="19">
        <f t="shared" si="43"/>
        <v>0.18442367601246107</v>
      </c>
      <c r="K162" s="19">
        <f t="shared" si="44"/>
        <v>3.3783783783783786E-2</v>
      </c>
      <c r="L162" s="57">
        <f t="shared" si="45"/>
        <v>2.4475524475524476E-2</v>
      </c>
      <c r="M162" s="34">
        <v>8</v>
      </c>
    </row>
    <row r="163" spans="1:13" s="5" customFormat="1" ht="15" x14ac:dyDescent="0.25">
      <c r="A163" s="81" t="s">
        <v>17</v>
      </c>
      <c r="B163" s="81"/>
      <c r="C163" s="27">
        <f t="shared" ref="C163:I163" si="46">SUM(C150:C162)</f>
        <v>22359</v>
      </c>
      <c r="D163" s="27">
        <f t="shared" si="46"/>
        <v>109</v>
      </c>
      <c r="E163" s="27">
        <f t="shared" si="46"/>
        <v>13</v>
      </c>
      <c r="F163" s="27">
        <f t="shared" si="46"/>
        <v>122</v>
      </c>
      <c r="G163" s="27">
        <f t="shared" si="46"/>
        <v>3010</v>
      </c>
      <c r="H163" s="27">
        <f t="shared" si="46"/>
        <v>211</v>
      </c>
      <c r="I163" s="27">
        <f t="shared" si="46"/>
        <v>3221</v>
      </c>
      <c r="J163" s="29">
        <f>I163/(C163+F163)</f>
        <v>0.14327654463769404</v>
      </c>
      <c r="K163" s="29">
        <f>H163/I163</f>
        <v>6.5507606333436816E-2</v>
      </c>
      <c r="L163" s="42">
        <f t="shared" ref="L163" si="47">SUM(D163/G163)</f>
        <v>3.6212624584717606E-2</v>
      </c>
      <c r="M163" s="27">
        <f>SUM(M150:M162)</f>
        <v>136</v>
      </c>
    </row>
    <row r="165" spans="1:13" x14ac:dyDescent="0.2">
      <c r="A165" s="31"/>
      <c r="B165" s="31"/>
      <c r="C165" s="49"/>
    </row>
    <row r="180" spans="1:8" ht="18" customHeight="1" x14ac:dyDescent="0.2">
      <c r="A180" s="1"/>
      <c r="B180" s="1"/>
      <c r="H180" s="1"/>
    </row>
    <row r="181" spans="1:8" ht="12.75" x14ac:dyDescent="0.2">
      <c r="A181" s="1"/>
      <c r="B181" s="1"/>
      <c r="H181" s="1"/>
    </row>
    <row r="182" spans="1:8" ht="12.75" x14ac:dyDescent="0.2">
      <c r="A182" s="1"/>
      <c r="B182" s="1"/>
      <c r="H182" s="1"/>
    </row>
    <row r="183" spans="1:8" ht="12.75" x14ac:dyDescent="0.2">
      <c r="A183" s="1"/>
      <c r="B183" s="1"/>
      <c r="H183" s="1"/>
    </row>
    <row r="184" spans="1:8" ht="12.75" x14ac:dyDescent="0.2">
      <c r="A184" s="1"/>
      <c r="B184" s="1"/>
      <c r="H184" s="1"/>
    </row>
    <row r="185" spans="1:8" ht="12.75" x14ac:dyDescent="0.2">
      <c r="A185" s="1"/>
      <c r="B185" s="1"/>
      <c r="H185" s="1"/>
    </row>
    <row r="186" spans="1:8" ht="12.75" x14ac:dyDescent="0.2">
      <c r="A186" s="1"/>
      <c r="B186" s="1"/>
      <c r="H186" s="1"/>
    </row>
    <row r="187" spans="1:8" ht="12.75" x14ac:dyDescent="0.2">
      <c r="A187" s="1"/>
      <c r="B187" s="1"/>
      <c r="H187" s="1"/>
    </row>
    <row r="188" spans="1:8" ht="12.75" x14ac:dyDescent="0.2">
      <c r="A188" s="1"/>
      <c r="B188" s="1"/>
      <c r="H188" s="1"/>
    </row>
    <row r="189" spans="1:8" ht="12.75" x14ac:dyDescent="0.2">
      <c r="A189" s="1"/>
      <c r="B189" s="1"/>
      <c r="H189" s="1"/>
    </row>
    <row r="190" spans="1:8" ht="12.75" x14ac:dyDescent="0.2">
      <c r="A190" s="1"/>
      <c r="B190" s="1"/>
      <c r="H190" s="1"/>
    </row>
    <row r="191" spans="1:8" ht="12.75" x14ac:dyDescent="0.2">
      <c r="A191" s="1"/>
      <c r="B191" s="1"/>
      <c r="H191" s="1"/>
    </row>
    <row r="192" spans="1:8" ht="12.75" x14ac:dyDescent="0.2">
      <c r="A192" s="1"/>
      <c r="B192" s="1"/>
      <c r="H192" s="1"/>
    </row>
    <row r="193" spans="1:8" ht="12.75" x14ac:dyDescent="0.2">
      <c r="A193" s="1"/>
      <c r="B193" s="1"/>
      <c r="H193" s="1"/>
    </row>
    <row r="194" spans="1:8" ht="12.75" x14ac:dyDescent="0.2">
      <c r="A194" s="1"/>
      <c r="B194" s="1"/>
      <c r="H194" s="1"/>
    </row>
    <row r="195" spans="1:8" ht="12.75" x14ac:dyDescent="0.2">
      <c r="A195" s="1"/>
      <c r="B195" s="1"/>
      <c r="H195" s="1"/>
    </row>
    <row r="197" spans="1:8" ht="12.75" x14ac:dyDescent="0.2">
      <c r="A197" s="1"/>
      <c r="B197" s="1"/>
      <c r="H197" s="1"/>
    </row>
    <row r="198" spans="1:8" ht="12.75" x14ac:dyDescent="0.2">
      <c r="A198" s="1"/>
      <c r="B198" s="1"/>
      <c r="H198" s="1"/>
    </row>
    <row r="199" spans="1:8" ht="12.75" x14ac:dyDescent="0.2">
      <c r="A199" s="1"/>
      <c r="B199" s="1"/>
      <c r="H199" s="1"/>
    </row>
    <row r="200" spans="1:8" ht="12.75" x14ac:dyDescent="0.2">
      <c r="A200" s="1"/>
      <c r="B200" s="1"/>
      <c r="H200" s="1"/>
    </row>
    <row r="201" spans="1:8" ht="12.75" x14ac:dyDescent="0.2">
      <c r="A201" s="1"/>
      <c r="B201" s="1"/>
      <c r="H201" s="1"/>
    </row>
    <row r="202" spans="1:8" ht="12.75" x14ac:dyDescent="0.2">
      <c r="A202" s="1"/>
      <c r="B202" s="1"/>
      <c r="H202" s="1"/>
    </row>
  </sheetData>
  <mergeCells count="15">
    <mergeCell ref="A1:K1"/>
    <mergeCell ref="A133:B133"/>
    <mergeCell ref="A148:B148"/>
    <mergeCell ref="A163:B163"/>
    <mergeCell ref="A2:K2"/>
    <mergeCell ref="A87:B87"/>
    <mergeCell ref="A97:B97"/>
    <mergeCell ref="A108:B108"/>
    <mergeCell ref="A121:B121"/>
    <mergeCell ref="A43:B43"/>
    <mergeCell ref="A53:B53"/>
    <mergeCell ref="A64:B64"/>
    <mergeCell ref="A75:B75"/>
    <mergeCell ref="A16:B16"/>
    <mergeCell ref="A29:B29"/>
  </mergeCells>
  <phoneticPr fontId="2" type="noConversion"/>
  <printOptions horizontalCentered="1" gridLines="1"/>
  <pageMargins left="0.7" right="0.7" top="1" bottom="0.75" header="0.3" footer="0.3"/>
  <pageSetup scale="71" orientation="landscape" r:id="rId1"/>
  <headerFooter alignWithMargins="0"/>
  <rowBreaks count="4" manualBreakCount="4">
    <brk id="43" max="12" man="1"/>
    <brk id="75" max="12" man="1"/>
    <brk id="108" max="12" man="1"/>
    <brk id="14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8" sqref="N18"/>
    </sheetView>
  </sheetViews>
  <sheetFormatPr defaultRowHeight="12.75" x14ac:dyDescent="0.2"/>
  <cols>
    <col min="2" max="2" width="10" bestFit="1" customWidth="1"/>
    <col min="3" max="3" width="18" customWidth="1"/>
    <col min="4" max="4" width="11.42578125" customWidth="1"/>
    <col min="5" max="6" width="13.42578125" customWidth="1"/>
    <col min="7" max="7" width="9.5703125" bestFit="1" customWidth="1"/>
    <col min="8" max="8" width="9.5703125" customWidth="1"/>
    <col min="9" max="9" width="9.5703125" bestFit="1" customWidth="1"/>
    <col min="11" max="11" width="11.42578125" customWidth="1"/>
    <col min="12" max="12" width="8.7109375" customWidth="1"/>
  </cols>
  <sheetData>
    <row r="1" spans="1:12" ht="18" x14ac:dyDescent="0.25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59"/>
    </row>
    <row r="2" spans="1:12" ht="18" customHeight="1" x14ac:dyDescent="0.25">
      <c r="A2" s="82" t="s">
        <v>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59"/>
    </row>
    <row r="3" spans="1:12" ht="18" x14ac:dyDescent="0.25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59"/>
    </row>
    <row r="4" spans="1:12" ht="38.25" x14ac:dyDescent="0.2">
      <c r="A4" s="1"/>
      <c r="B4" s="1"/>
      <c r="C4" s="2" t="s">
        <v>57</v>
      </c>
      <c r="D4" s="2" t="s">
        <v>3</v>
      </c>
      <c r="E4" s="2" t="s">
        <v>4</v>
      </c>
      <c r="F4" s="2" t="s">
        <v>18</v>
      </c>
      <c r="G4" s="2" t="s">
        <v>22</v>
      </c>
      <c r="H4" s="2" t="s">
        <v>2</v>
      </c>
      <c r="I4" s="2" t="s">
        <v>19</v>
      </c>
      <c r="J4" s="2" t="s">
        <v>20</v>
      </c>
      <c r="K4" s="2" t="s">
        <v>21</v>
      </c>
      <c r="L4" s="15" t="s">
        <v>56</v>
      </c>
    </row>
    <row r="5" spans="1:12" ht="15.75" x14ac:dyDescent="0.25">
      <c r="A5" s="83" t="s">
        <v>25</v>
      </c>
      <c r="B5" s="83"/>
      <c r="C5" s="20">
        <f>SUM('PRI 2016'!C16)</f>
        <v>18035</v>
      </c>
      <c r="D5" s="20">
        <f>SUM('PRI 2016'!D16)</f>
        <v>163</v>
      </c>
      <c r="E5" s="20">
        <f>SUM('PRI 2016'!E16)</f>
        <v>22</v>
      </c>
      <c r="F5" s="20">
        <f>SUM('PRI 2016'!F16)</f>
        <v>185</v>
      </c>
      <c r="G5" s="20">
        <f>SUM('PRI 2016'!G16)</f>
        <v>2094</v>
      </c>
      <c r="H5" s="20">
        <f>SUM('PRI 2016'!H16)</f>
        <v>159</v>
      </c>
      <c r="I5" s="20">
        <f>SUM('PRI 2016'!I16)</f>
        <v>2253</v>
      </c>
      <c r="J5" s="30">
        <f t="shared" ref="J5:J17" si="0">I5/(C5+F5)</f>
        <v>0.12365532381997804</v>
      </c>
      <c r="K5" s="30">
        <f t="shared" ref="K5:K17" si="1">H5/I5</f>
        <v>7.057256990679095E-2</v>
      </c>
      <c r="L5" s="20">
        <f>SUM('PRI 2016'!M16)</f>
        <v>121</v>
      </c>
    </row>
    <row r="6" spans="1:12" ht="15.75" x14ac:dyDescent="0.25">
      <c r="A6" s="83" t="s">
        <v>26</v>
      </c>
      <c r="B6" s="83"/>
      <c r="C6" s="20">
        <f>SUM('PRI 2016'!C29)</f>
        <v>15166</v>
      </c>
      <c r="D6" s="20">
        <f>SUM('PRI 2016'!D29)</f>
        <v>331</v>
      </c>
      <c r="E6" s="20">
        <f>SUM('PRI 2016'!E29)</f>
        <v>69</v>
      </c>
      <c r="F6" s="20">
        <f>SUM('PRI 2016'!F29)</f>
        <v>400</v>
      </c>
      <c r="G6" s="20">
        <f>SUM('PRI 2016'!G29)</f>
        <v>2920</v>
      </c>
      <c r="H6" s="20">
        <f>SUM('PRI 2016'!H29)</f>
        <v>504</v>
      </c>
      <c r="I6" s="20">
        <f>SUM('PRI 2016'!I29)</f>
        <v>3424</v>
      </c>
      <c r="J6" s="30">
        <f t="shared" si="0"/>
        <v>0.21996659385840936</v>
      </c>
      <c r="K6" s="30">
        <f t="shared" si="1"/>
        <v>0.14719626168224298</v>
      </c>
      <c r="L6">
        <f>SUM('PRI 2016'!M29)</f>
        <v>187</v>
      </c>
    </row>
    <row r="7" spans="1:12" ht="15.75" x14ac:dyDescent="0.25">
      <c r="A7" s="83" t="s">
        <v>27</v>
      </c>
      <c r="B7" s="83"/>
      <c r="C7" s="20">
        <f>SUM('PRI 2016'!C43)</f>
        <v>19438</v>
      </c>
      <c r="D7" s="20">
        <f>SUM('PRI 2016'!D43)</f>
        <v>390</v>
      </c>
      <c r="E7" s="20">
        <f>SUM('PRI 2016'!E43)</f>
        <v>57</v>
      </c>
      <c r="F7" s="20">
        <f>SUM('PRI 2016'!F43)</f>
        <v>447</v>
      </c>
      <c r="G7" s="20">
        <f>SUM('PRI 2016'!G43)</f>
        <v>2786</v>
      </c>
      <c r="H7" s="20">
        <f>SUM('PRI 2016'!H43)</f>
        <v>390</v>
      </c>
      <c r="I7" s="20">
        <f>SUM('PRI 2016'!I43)</f>
        <v>3176</v>
      </c>
      <c r="J7" s="30">
        <f t="shared" si="0"/>
        <v>0.15971838068896152</v>
      </c>
      <c r="K7" s="30">
        <f t="shared" si="1"/>
        <v>0.12279596977329975</v>
      </c>
      <c r="L7">
        <f>SUM('PRI 2016'!M43)</f>
        <v>134</v>
      </c>
    </row>
    <row r="8" spans="1:12" ht="15.75" x14ac:dyDescent="0.25">
      <c r="A8" s="83" t="s">
        <v>28</v>
      </c>
      <c r="B8" s="83"/>
      <c r="C8" s="20">
        <f>SUM('PRI 2016'!C53)</f>
        <v>16167</v>
      </c>
      <c r="D8" s="20">
        <f>SUM('PRI 2016'!D53)</f>
        <v>210</v>
      </c>
      <c r="E8" s="20">
        <f>SUM('PRI 2016'!E53)</f>
        <v>29</v>
      </c>
      <c r="F8" s="20">
        <f>SUM('PRI 2016'!F53)</f>
        <v>239</v>
      </c>
      <c r="G8" s="20">
        <f>SUM('PRI 2016'!G53)</f>
        <v>2439</v>
      </c>
      <c r="H8" s="20">
        <f>SUM('PRI 2016'!H53)</f>
        <v>161</v>
      </c>
      <c r="I8" s="20">
        <f>SUM('PRI 2016'!I53)</f>
        <v>2600</v>
      </c>
      <c r="J8" s="30">
        <f t="shared" si="0"/>
        <v>0.15847860538827258</v>
      </c>
      <c r="K8" s="30">
        <f t="shared" si="1"/>
        <v>6.1923076923076921E-2</v>
      </c>
      <c r="L8">
        <f>SUM('PRI 2016'!M53)</f>
        <v>173</v>
      </c>
    </row>
    <row r="9" spans="1:12" ht="15.75" x14ac:dyDescent="0.25">
      <c r="A9" s="83" t="s">
        <v>29</v>
      </c>
      <c r="B9" s="83"/>
      <c r="C9" s="20">
        <f>SUM('PRI 2016'!C64)</f>
        <v>14328</v>
      </c>
      <c r="D9" s="20">
        <f>SUM('PRI 2016'!D64)</f>
        <v>169</v>
      </c>
      <c r="E9" s="20">
        <f>SUM('PRI 2016'!E64)</f>
        <v>16</v>
      </c>
      <c r="F9" s="20">
        <f>SUM('PRI 2016'!F64)</f>
        <v>185</v>
      </c>
      <c r="G9" s="20">
        <f>SUM('PRI 2016'!G64)</f>
        <v>1500</v>
      </c>
      <c r="H9" s="20">
        <f>SUM('PRI 2016'!H64)</f>
        <v>100</v>
      </c>
      <c r="I9" s="20">
        <f>SUM('PRI 2016'!I64)</f>
        <v>1600</v>
      </c>
      <c r="J9" s="30">
        <f t="shared" si="0"/>
        <v>0.11024598635705919</v>
      </c>
      <c r="K9" s="30">
        <f t="shared" si="1"/>
        <v>6.25E-2</v>
      </c>
      <c r="L9">
        <f>SUM('PRI 2016'!M64)</f>
        <v>125</v>
      </c>
    </row>
    <row r="10" spans="1:12" ht="15.75" x14ac:dyDescent="0.25">
      <c r="A10" s="83" t="s">
        <v>30</v>
      </c>
      <c r="B10" s="83"/>
      <c r="C10" s="20">
        <f>SUM('PRI 2016'!C75)</f>
        <v>13366</v>
      </c>
      <c r="D10" s="20">
        <f>SUM('PRI 2016'!D75)</f>
        <v>335</v>
      </c>
      <c r="E10" s="20">
        <f>SUM('PRI 2016'!E75)</f>
        <v>506</v>
      </c>
      <c r="F10" s="20">
        <f>SUM('PRI 2016'!F75)</f>
        <v>841</v>
      </c>
      <c r="G10" s="20">
        <f>SUM('PRI 2016'!G75)</f>
        <v>1777</v>
      </c>
      <c r="H10" s="20">
        <f>SUM('PRI 2016'!H75)</f>
        <v>1972</v>
      </c>
      <c r="I10" s="20">
        <f>SUM('PRI 2016'!I75)</f>
        <v>3749</v>
      </c>
      <c r="J10" s="30">
        <f t="shared" si="0"/>
        <v>0.26388400084465402</v>
      </c>
      <c r="K10" s="30">
        <f t="shared" si="1"/>
        <v>0.52600693518271535</v>
      </c>
      <c r="L10">
        <f>SUM('PRI 2016'!M75)</f>
        <v>111</v>
      </c>
    </row>
    <row r="11" spans="1:12" ht="15.75" x14ac:dyDescent="0.25">
      <c r="A11" s="83" t="s">
        <v>31</v>
      </c>
      <c r="B11" s="83"/>
      <c r="C11" s="20">
        <f>SUM('PRI 2016'!C87)</f>
        <v>18648</v>
      </c>
      <c r="D11" s="20">
        <f>SUM('PRI 2016'!D87)</f>
        <v>198</v>
      </c>
      <c r="E11" s="20">
        <f>SUM('PRI 2016'!E87)</f>
        <v>23</v>
      </c>
      <c r="F11" s="20">
        <f>SUM('PRI 2016'!F87)</f>
        <v>221</v>
      </c>
      <c r="G11" s="20">
        <f>SUM('PRI 2016'!G87)</f>
        <v>2337</v>
      </c>
      <c r="H11" s="20">
        <f>SUM('PRI 2016'!H87)</f>
        <v>217</v>
      </c>
      <c r="I11" s="54">
        <f>SUM('PRI 2016'!I87)</f>
        <v>2554</v>
      </c>
      <c r="J11" s="30">
        <f t="shared" si="0"/>
        <v>0.13535428480576608</v>
      </c>
      <c r="K11" s="30">
        <f t="shared" si="1"/>
        <v>8.4964761158966326E-2</v>
      </c>
      <c r="L11">
        <f>SUM('PRI 2016'!M87)</f>
        <v>90</v>
      </c>
    </row>
    <row r="12" spans="1:12" ht="15.75" x14ac:dyDescent="0.25">
      <c r="A12" s="83" t="s">
        <v>32</v>
      </c>
      <c r="B12" s="83"/>
      <c r="C12" s="20">
        <f>SUM('PRI 2016'!C97)</f>
        <v>16688</v>
      </c>
      <c r="D12" s="20">
        <f>SUM('PRI 2016'!D97)</f>
        <v>206</v>
      </c>
      <c r="E12" s="20">
        <f>SUM('PRI 2016'!E97)</f>
        <v>27</v>
      </c>
      <c r="F12" s="20">
        <f>SUM('PRI 2016'!F97)</f>
        <v>233</v>
      </c>
      <c r="G12" s="20">
        <f>SUM('PRI 2016'!G97)</f>
        <v>2558</v>
      </c>
      <c r="H12" s="20">
        <f>SUM('PRI 2016'!H97)</f>
        <v>169</v>
      </c>
      <c r="I12" s="20">
        <f>SUM('PRI 2016'!I97)</f>
        <v>2727</v>
      </c>
      <c r="J12" s="30">
        <f t="shared" si="0"/>
        <v>0.16116068790260624</v>
      </c>
      <c r="K12" s="30">
        <f t="shared" si="1"/>
        <v>6.1972863953061973E-2</v>
      </c>
      <c r="L12">
        <f>SUM('PRI 2016'!M97)</f>
        <v>115</v>
      </c>
    </row>
    <row r="13" spans="1:12" ht="15.75" x14ac:dyDescent="0.25">
      <c r="A13" s="83" t="s">
        <v>33</v>
      </c>
      <c r="B13" s="83"/>
      <c r="C13" s="20">
        <f>SUM('PRI 2016'!C108)</f>
        <v>11682</v>
      </c>
      <c r="D13" s="20">
        <f>SUM('PRI 2016'!D108)</f>
        <v>168</v>
      </c>
      <c r="E13" s="20">
        <f>SUM('PRI 2016'!E108)</f>
        <v>3</v>
      </c>
      <c r="F13" s="20">
        <f>SUM('PRI 2016'!F108)</f>
        <v>171</v>
      </c>
      <c r="G13" s="20">
        <f>SUM('PRI 2016'!G108)</f>
        <v>1630</v>
      </c>
      <c r="H13" s="20">
        <f>SUM('PRI 2016'!H108)</f>
        <v>71</v>
      </c>
      <c r="I13" s="20">
        <f>SUM('PRI 2016'!I108)</f>
        <v>1701</v>
      </c>
      <c r="J13" s="30">
        <f t="shared" si="0"/>
        <v>0.14350797266514806</v>
      </c>
      <c r="K13" s="30">
        <f t="shared" si="1"/>
        <v>4.1740152851263965E-2</v>
      </c>
      <c r="L13">
        <f>SUM('PRI 2016'!M108)</f>
        <v>73</v>
      </c>
    </row>
    <row r="14" spans="1:12" ht="15.75" x14ac:dyDescent="0.25">
      <c r="A14" s="83" t="s">
        <v>34</v>
      </c>
      <c r="B14" s="83"/>
      <c r="C14" s="20">
        <f>SUM('PRI 2016'!C121)</f>
        <v>17724</v>
      </c>
      <c r="D14" s="20">
        <f>SUM('PRI 2016'!D121)</f>
        <v>293</v>
      </c>
      <c r="E14" s="20">
        <f>SUM('PRI 2016'!E121)</f>
        <v>53</v>
      </c>
      <c r="F14" s="20">
        <f>SUM('PRI 2016'!F121)</f>
        <v>346</v>
      </c>
      <c r="G14" s="20">
        <f>SUM('PRI 2016'!G121)</f>
        <v>2177</v>
      </c>
      <c r="H14" s="20">
        <f>SUM('PRI 2016'!H121)</f>
        <v>207</v>
      </c>
      <c r="I14" s="20">
        <f>SUM('PRI 2016'!I121)</f>
        <v>2384</v>
      </c>
      <c r="J14" s="30">
        <f t="shared" si="0"/>
        <v>0.13193137797454343</v>
      </c>
      <c r="K14" s="30">
        <f t="shared" si="1"/>
        <v>8.6828859060402691E-2</v>
      </c>
      <c r="L14">
        <f>SUM('PRI 2016'!M121)</f>
        <v>78</v>
      </c>
    </row>
    <row r="15" spans="1:12" ht="15.75" x14ac:dyDescent="0.25">
      <c r="A15" s="83" t="s">
        <v>35</v>
      </c>
      <c r="B15" s="83"/>
      <c r="C15" s="20">
        <f>SUM('PRI 2016'!C133)</f>
        <v>19401</v>
      </c>
      <c r="D15" s="20">
        <f>SUM('PRI 2016'!D133)</f>
        <v>102</v>
      </c>
      <c r="E15" s="20">
        <f>SUM('PRI 2016'!E133)</f>
        <v>44</v>
      </c>
      <c r="F15" s="20">
        <f>SUM('PRI 2016'!F133)</f>
        <v>146</v>
      </c>
      <c r="G15" s="20">
        <f>SUM('PRI 2016'!G133)</f>
        <v>2376</v>
      </c>
      <c r="H15" s="20">
        <f>SUM('PRI 2016'!H133)</f>
        <v>226</v>
      </c>
      <c r="I15" s="20">
        <f>SUM('PRI 2016'!I133)</f>
        <v>2602</v>
      </c>
      <c r="J15" s="30">
        <f t="shared" si="0"/>
        <v>0.13311505601882642</v>
      </c>
      <c r="K15" s="30">
        <f t="shared" si="1"/>
        <v>8.6856264411990777E-2</v>
      </c>
      <c r="L15">
        <f>SUM('PRI 2016'!M133)</f>
        <v>100</v>
      </c>
    </row>
    <row r="16" spans="1:12" ht="15.75" x14ac:dyDescent="0.25">
      <c r="A16" s="83" t="s">
        <v>36</v>
      </c>
      <c r="B16" s="83"/>
      <c r="C16" s="20">
        <f>SUM('PRI 2016'!C148)</f>
        <v>21382</v>
      </c>
      <c r="D16" s="20">
        <f>SUM('PRI 2016'!D148)</f>
        <v>157</v>
      </c>
      <c r="E16" s="20">
        <f>SUM('PRI 2016'!E148)</f>
        <v>68</v>
      </c>
      <c r="F16" s="20">
        <f>SUM('PRI 2016'!F148)</f>
        <v>225</v>
      </c>
      <c r="G16" s="20">
        <f>SUM('PRI 2016'!G148)</f>
        <v>3177</v>
      </c>
      <c r="H16" s="20">
        <f>SUM('PRI 2016'!H148)</f>
        <v>281</v>
      </c>
      <c r="I16" s="20">
        <f>SUM('PRI 2016'!I148)</f>
        <v>3458</v>
      </c>
      <c r="J16" s="30">
        <f t="shared" si="0"/>
        <v>0.16004072754200027</v>
      </c>
      <c r="K16" s="30">
        <f t="shared" si="1"/>
        <v>8.1260844418739153E-2</v>
      </c>
      <c r="L16">
        <f>SUM('PRI 2016'!M148)</f>
        <v>153</v>
      </c>
    </row>
    <row r="17" spans="1:12" ht="15.75" x14ac:dyDescent="0.25">
      <c r="A17" s="83" t="s">
        <v>37</v>
      </c>
      <c r="B17" s="83"/>
      <c r="C17" s="20">
        <f>SUM('PRI 2016'!C163)</f>
        <v>22359</v>
      </c>
      <c r="D17" s="20">
        <f>SUM('PRI 2016'!D163)</f>
        <v>109</v>
      </c>
      <c r="E17" s="20">
        <f>SUM('PRI 2016'!E163)</f>
        <v>13</v>
      </c>
      <c r="F17" s="20">
        <f>SUM('PRI 2016'!F163)</f>
        <v>122</v>
      </c>
      <c r="G17" s="20">
        <f>SUM('PRI 2016'!G163)</f>
        <v>3010</v>
      </c>
      <c r="H17" s="20">
        <f>SUM('PRI 2016'!H163)</f>
        <v>211</v>
      </c>
      <c r="I17" s="20">
        <f>SUM('PRI 2016'!I163)</f>
        <v>3221</v>
      </c>
      <c r="J17" s="30">
        <f t="shared" si="0"/>
        <v>0.14327654463769404</v>
      </c>
      <c r="K17" s="30">
        <f t="shared" si="1"/>
        <v>6.5507606333436816E-2</v>
      </c>
      <c r="L17">
        <f>SUM('PRI 2016'!M163)</f>
        <v>136</v>
      </c>
    </row>
    <row r="18" spans="1:12" ht="15.75" x14ac:dyDescent="0.25">
      <c r="A18" s="83" t="s">
        <v>38</v>
      </c>
      <c r="B18" s="83"/>
      <c r="C18" s="21">
        <f t="shared" ref="C18:I18" si="2">SUM(C5:C17)</f>
        <v>224384</v>
      </c>
      <c r="D18" s="21">
        <f t="shared" si="2"/>
        <v>2831</v>
      </c>
      <c r="E18" s="21">
        <f t="shared" si="2"/>
        <v>930</v>
      </c>
      <c r="F18" s="21">
        <f t="shared" si="2"/>
        <v>3761</v>
      </c>
      <c r="G18" s="21">
        <f t="shared" si="2"/>
        <v>30781</v>
      </c>
      <c r="H18" s="21">
        <f t="shared" si="2"/>
        <v>4668</v>
      </c>
      <c r="I18" s="21">
        <f t="shared" si="2"/>
        <v>35449</v>
      </c>
      <c r="J18" s="22">
        <f>I18/(C18+F18)</f>
        <v>0.15537925442153017</v>
      </c>
      <c r="K18" s="22">
        <f>H18/I18</f>
        <v>0.13168213489802252</v>
      </c>
      <c r="L18" s="21">
        <f t="shared" ref="L18" si="3">SUM(L5:L17)</f>
        <v>1596</v>
      </c>
    </row>
    <row r="19" spans="1:12" ht="15.75" x14ac:dyDescent="0.25">
      <c r="A19" s="52"/>
      <c r="B19" s="52"/>
      <c r="C19" s="21"/>
      <c r="D19" s="62"/>
      <c r="E19" s="21"/>
      <c r="F19" s="21"/>
      <c r="G19" s="21"/>
      <c r="H19" s="21"/>
      <c r="I19" s="21"/>
      <c r="J19" s="22"/>
      <c r="K19" s="22"/>
      <c r="L19" s="21"/>
    </row>
    <row r="20" spans="1:12" ht="14.25" x14ac:dyDescent="0.2">
      <c r="A20" s="6"/>
      <c r="B20" s="6"/>
      <c r="C20" s="1"/>
      <c r="D20" s="1"/>
      <c r="E20" s="1"/>
      <c r="F20" s="1"/>
      <c r="G20" s="1"/>
      <c r="H20" s="4"/>
      <c r="I20" s="1"/>
      <c r="J20" s="1"/>
      <c r="K20" s="1"/>
    </row>
    <row r="21" spans="1:12" ht="15.75" x14ac:dyDescent="0.25">
      <c r="A21" s="6"/>
      <c r="B21" s="6"/>
      <c r="C21" s="23" t="s">
        <v>59</v>
      </c>
      <c r="E21" s="1"/>
      <c r="F21" s="1"/>
      <c r="G21" s="1"/>
      <c r="I21" s="1"/>
      <c r="J21" s="1"/>
      <c r="K21" s="1"/>
    </row>
    <row r="22" spans="1:12" ht="15.75" x14ac:dyDescent="0.25">
      <c r="A22" s="6"/>
      <c r="B22" s="6"/>
      <c r="C22" s="10"/>
      <c r="D22" s="1"/>
      <c r="E22" s="26" t="s">
        <v>42</v>
      </c>
      <c r="F22" s="26"/>
      <c r="G22" s="1"/>
      <c r="H22" s="4"/>
      <c r="I22" s="1"/>
      <c r="J22" s="1"/>
      <c r="K22" s="1"/>
    </row>
    <row r="23" spans="1:12" ht="15.75" x14ac:dyDescent="0.25">
      <c r="A23" s="6"/>
      <c r="B23" s="6"/>
      <c r="C23" s="78" t="s">
        <v>39</v>
      </c>
      <c r="D23" s="38">
        <v>2047</v>
      </c>
      <c r="E23" s="25">
        <f>SUM(D23/D30)</f>
        <v>0.44154443485763589</v>
      </c>
      <c r="F23" s="1"/>
      <c r="H23" s="69"/>
      <c r="J23" s="1"/>
      <c r="K23" s="1"/>
      <c r="L23" s="68"/>
    </row>
    <row r="24" spans="1:12" ht="15.75" x14ac:dyDescent="0.25">
      <c r="A24" s="6"/>
      <c r="C24" s="78" t="s">
        <v>40</v>
      </c>
      <c r="D24" s="38">
        <v>1350</v>
      </c>
      <c r="E24" s="25">
        <f>SUM(D24/D30)</f>
        <v>0.29119930974978431</v>
      </c>
      <c r="F24" s="1"/>
      <c r="H24" s="70"/>
      <c r="J24" s="1"/>
      <c r="K24" s="1"/>
      <c r="L24" s="68"/>
    </row>
    <row r="25" spans="1:12" ht="15.75" x14ac:dyDescent="0.25">
      <c r="A25" s="6"/>
      <c r="B25" s="32" t="s">
        <v>49</v>
      </c>
      <c r="C25" s="78" t="s">
        <v>48</v>
      </c>
      <c r="D25" s="38">
        <v>566</v>
      </c>
      <c r="E25" s="25">
        <f>SUM(D25/D30)</f>
        <v>0.12208800690250216</v>
      </c>
      <c r="F25" s="1"/>
      <c r="H25" s="35"/>
      <c r="L25" s="72"/>
    </row>
    <row r="26" spans="1:12" ht="15.75" x14ac:dyDescent="0.25">
      <c r="A26" s="6"/>
      <c r="B26" s="33" t="s">
        <v>50</v>
      </c>
      <c r="C26" s="78" t="s">
        <v>53</v>
      </c>
      <c r="D26" s="38">
        <v>530</v>
      </c>
      <c r="E26" s="25">
        <f>SUM(D26/D30)</f>
        <v>0.11432269197584125</v>
      </c>
      <c r="F26" s="1"/>
      <c r="H26" s="69"/>
    </row>
    <row r="27" spans="1:12" ht="15.75" x14ac:dyDescent="0.25">
      <c r="A27" s="6"/>
      <c r="B27" s="33" t="s">
        <v>54</v>
      </c>
      <c r="C27" s="78" t="s">
        <v>66</v>
      </c>
      <c r="D27" s="38">
        <v>70</v>
      </c>
      <c r="E27" s="25">
        <f>SUM(D27/$D$30)</f>
        <v>1.5099223468507334E-2</v>
      </c>
      <c r="F27" s="1"/>
      <c r="G27" s="1"/>
      <c r="H27" s="4"/>
      <c r="I27" s="1"/>
      <c r="J27" s="1"/>
      <c r="K27" s="1"/>
    </row>
    <row r="28" spans="1:12" ht="15.75" x14ac:dyDescent="0.25">
      <c r="A28" s="6"/>
      <c r="B28" s="33" t="s">
        <v>67</v>
      </c>
      <c r="C28" s="78" t="s">
        <v>64</v>
      </c>
      <c r="D28" s="38">
        <v>12</v>
      </c>
      <c r="E28" s="25">
        <f t="shared" ref="E28:E29" si="4">SUM(D28/$D$30)</f>
        <v>2.5884383088869713E-3</v>
      </c>
      <c r="F28" s="1"/>
      <c r="G28" s="1"/>
      <c r="H28" s="4"/>
      <c r="I28" s="1"/>
      <c r="J28" s="1"/>
      <c r="K28" s="1"/>
    </row>
    <row r="29" spans="1:12" ht="15.75" x14ac:dyDescent="0.25">
      <c r="A29" s="6"/>
      <c r="B29" s="33" t="s">
        <v>68</v>
      </c>
      <c r="C29" s="78" t="s">
        <v>65</v>
      </c>
      <c r="D29" s="38">
        <v>61</v>
      </c>
      <c r="E29" s="25">
        <f t="shared" si="4"/>
        <v>1.3157894736842105E-2</v>
      </c>
      <c r="F29" s="1"/>
      <c r="G29" s="1"/>
      <c r="H29" s="4"/>
      <c r="I29" s="1"/>
      <c r="J29" s="1"/>
      <c r="K29" s="1"/>
    </row>
    <row r="30" spans="1:12" ht="15.75" x14ac:dyDescent="0.25">
      <c r="A30" s="6"/>
      <c r="B30" s="32"/>
      <c r="C30" s="24" t="s">
        <v>41</v>
      </c>
      <c r="D30" s="39">
        <f>SUM(D23:D29)</f>
        <v>4636</v>
      </c>
      <c r="E30" s="9"/>
      <c r="F30" s="1"/>
      <c r="H30" s="4"/>
      <c r="I30" s="1"/>
      <c r="J30" s="1"/>
      <c r="K30" s="1"/>
    </row>
    <row r="32" spans="1:12" x14ac:dyDescent="0.2">
      <c r="B32" s="36" t="s">
        <v>49</v>
      </c>
      <c r="C32" s="35" t="s">
        <v>52</v>
      </c>
      <c r="D32" t="s">
        <v>51</v>
      </c>
    </row>
    <row r="33" spans="2:16" x14ac:dyDescent="0.2">
      <c r="B33" s="36" t="s">
        <v>50</v>
      </c>
      <c r="C33" s="35" t="s">
        <v>71</v>
      </c>
    </row>
    <row r="34" spans="2:16" ht="14.25" x14ac:dyDescent="0.2">
      <c r="B34" s="33" t="s">
        <v>54</v>
      </c>
      <c r="C34" s="34" t="s">
        <v>72</v>
      </c>
      <c r="D34" s="35" t="s">
        <v>69</v>
      </c>
      <c r="N34" s="1"/>
      <c r="O34" s="1"/>
      <c r="P34" s="71"/>
    </row>
    <row r="35" spans="2:16" ht="14.25" x14ac:dyDescent="0.2">
      <c r="B35" s="33" t="s">
        <v>67</v>
      </c>
      <c r="C35" s="34" t="s">
        <v>70</v>
      </c>
      <c r="N35" s="1"/>
      <c r="O35" s="1"/>
      <c r="P35" s="1"/>
    </row>
    <row r="36" spans="2:16" ht="14.25" x14ac:dyDescent="0.2">
      <c r="B36" s="33" t="s">
        <v>68</v>
      </c>
      <c r="C36" s="34" t="s">
        <v>73</v>
      </c>
    </row>
  </sheetData>
  <mergeCells count="17">
    <mergeCell ref="A7:B7"/>
    <mergeCell ref="A8:B8"/>
    <mergeCell ref="A9:B9"/>
    <mergeCell ref="A10:B10"/>
    <mergeCell ref="A11:B11"/>
    <mergeCell ref="A5:B5"/>
    <mergeCell ref="A6:B6"/>
    <mergeCell ref="A1:K1"/>
    <mergeCell ref="A2:K2"/>
    <mergeCell ref="A3:K3"/>
    <mergeCell ref="A17:B17"/>
    <mergeCell ref="A18:B18"/>
    <mergeCell ref="A12:B12"/>
    <mergeCell ref="A13:B13"/>
    <mergeCell ref="A14:B14"/>
    <mergeCell ref="A15:B15"/>
    <mergeCell ref="A16:B16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 2016</vt:lpstr>
      <vt:lpstr>Summary</vt:lpstr>
      <vt:lpstr>'PRI 2016'!Print_Area</vt:lpstr>
      <vt:lpstr>'PRI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Grossman, Aaron </cp:lastModifiedBy>
  <cp:lastPrinted>2016-08-15T12:58:04Z</cp:lastPrinted>
  <dcterms:created xsi:type="dcterms:W3CDTF">2010-08-07T20:17:33Z</dcterms:created>
  <dcterms:modified xsi:type="dcterms:W3CDTF">2021-02-08T21:55:30Z</dcterms:modified>
</cp:coreProperties>
</file>